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rbán Gabriella\Desktop\Diáksport\2025_2026\Atlétika\"/>
    </mc:Choice>
  </mc:AlternateContent>
  <xr:revisionPtr revIDLastSave="0" documentId="8_{A35E85C6-CFD4-403A-AF35-583001E2FDCC}" xr6:coauthVersionLast="36" xr6:coauthVersionMax="36" xr10:uidLastSave="{00000000-0000-0000-0000-000000000000}"/>
  <bookViews>
    <workbookView xWindow="0" yWindow="0" windowWidth="28800" windowHeight="12225" firstSheet="1" activeTab="3" xr2:uid="{00000000-000D-0000-FFFF-FFFF00000000}"/>
  </bookViews>
  <sheets>
    <sheet name="leány" sheetId="4" state="hidden" r:id="rId1"/>
    <sheet name="Be" sheetId="1" r:id="rId2"/>
    <sheet name="Egyéni" sheetId="2" r:id="rId3"/>
    <sheet name="Csapat" sheetId="3" r:id="rId4"/>
  </sheets>
  <externalReferences>
    <externalReference r:id="rId5"/>
  </externalReferences>
  <definedNames>
    <definedName name="_xlnm._FilterDatabase" localSheetId="1" hidden="1">Be!$A$29:$N$34</definedName>
    <definedName name="_xlnm._FilterDatabase" localSheetId="2" hidden="1">Egyéni!$B$2:$P$2</definedName>
    <definedName name="csapat1">Be!$A$27:$N$34</definedName>
    <definedName name="hfut">leány!$D$2:$F$302</definedName>
    <definedName name="kisl">leány!$I$2:$J$302</definedName>
    <definedName name="_xlnm.Print_Area" localSheetId="1">Be!$A$1:$P$245</definedName>
    <definedName name="pont">[1]Beírás!#REF!</definedName>
    <definedName name="rfut">leány!$B$2:$F$302</definedName>
    <definedName name="súly">leány!$H$2:$J$302</definedName>
    <definedName name="távol">leány!$G$2:$J$302</definedName>
  </definedNames>
  <calcPr calcId="191029"/>
</workbook>
</file>

<file path=xl/calcChain.xml><?xml version="1.0" encoding="utf-8"?>
<calcChain xmlns="http://schemas.openxmlformats.org/spreadsheetml/2006/main">
  <c r="P168" i="2" l="1"/>
  <c r="P167" i="2"/>
  <c r="P166" i="2"/>
  <c r="P165" i="2"/>
  <c r="P164" i="2"/>
  <c r="P163" i="2"/>
  <c r="P162" i="2"/>
  <c r="P161" i="2"/>
  <c r="P160" i="2"/>
  <c r="P159" i="2"/>
  <c r="P158" i="2"/>
  <c r="P157" i="2"/>
  <c r="B164" i="2"/>
  <c r="C164" i="2"/>
  <c r="D164" i="2"/>
  <c r="F164" i="2"/>
  <c r="H164" i="2"/>
  <c r="J164" i="2"/>
  <c r="L164" i="2"/>
  <c r="B165" i="2"/>
  <c r="C165" i="2"/>
  <c r="D165" i="2"/>
  <c r="F165" i="2"/>
  <c r="H165" i="2"/>
  <c r="J165" i="2"/>
  <c r="L165" i="2"/>
  <c r="B166" i="2"/>
  <c r="C166" i="2"/>
  <c r="D166" i="2"/>
  <c r="F166" i="2"/>
  <c r="H166" i="2"/>
  <c r="J166" i="2"/>
  <c r="L166" i="2"/>
  <c r="B167" i="2"/>
  <c r="C167" i="2"/>
  <c r="D167" i="2"/>
  <c r="F167" i="2"/>
  <c r="H167" i="2"/>
  <c r="J167" i="2"/>
  <c r="L167" i="2"/>
  <c r="B168" i="2"/>
  <c r="C168" i="2"/>
  <c r="D168" i="2"/>
  <c r="F168" i="2"/>
  <c r="H168" i="2"/>
  <c r="J168" i="2"/>
  <c r="L168" i="2"/>
  <c r="L163" i="2"/>
  <c r="J163" i="2"/>
  <c r="H163" i="2"/>
  <c r="F163" i="2"/>
  <c r="D163" i="2"/>
  <c r="C163" i="2"/>
  <c r="B163" i="2"/>
  <c r="B158" i="2"/>
  <c r="C158" i="2"/>
  <c r="D158" i="2"/>
  <c r="F158" i="2"/>
  <c r="H158" i="2"/>
  <c r="J158" i="2"/>
  <c r="L158" i="2"/>
  <c r="B159" i="2"/>
  <c r="C159" i="2"/>
  <c r="D159" i="2"/>
  <c r="F159" i="2"/>
  <c r="H159" i="2"/>
  <c r="J159" i="2"/>
  <c r="L159" i="2"/>
  <c r="B160" i="2"/>
  <c r="C160" i="2"/>
  <c r="D160" i="2"/>
  <c r="F160" i="2"/>
  <c r="H160" i="2"/>
  <c r="J160" i="2"/>
  <c r="L160" i="2"/>
  <c r="B161" i="2"/>
  <c r="C161" i="2"/>
  <c r="D161" i="2"/>
  <c r="F161" i="2"/>
  <c r="H161" i="2"/>
  <c r="J161" i="2"/>
  <c r="L161" i="2"/>
  <c r="B162" i="2"/>
  <c r="C162" i="2"/>
  <c r="D162" i="2"/>
  <c r="F162" i="2"/>
  <c r="H162" i="2"/>
  <c r="J162" i="2"/>
  <c r="L162" i="2"/>
  <c r="L157" i="2"/>
  <c r="J157" i="2"/>
  <c r="H157" i="2"/>
  <c r="F157" i="2"/>
  <c r="D157" i="2"/>
  <c r="C157" i="2"/>
  <c r="B157" i="2"/>
  <c r="L264" i="1"/>
  <c r="M168" i="2" s="1"/>
  <c r="J264" i="1"/>
  <c r="K168" i="2" s="1"/>
  <c r="H264" i="1"/>
  <c r="I168" i="2" s="1"/>
  <c r="F264" i="1"/>
  <c r="G168" i="2" s="1"/>
  <c r="D264" i="1"/>
  <c r="M264" i="1" s="1"/>
  <c r="N168" i="2" s="1"/>
  <c r="L263" i="1"/>
  <c r="M167" i="2" s="1"/>
  <c r="J263" i="1"/>
  <c r="K167" i="2" s="1"/>
  <c r="H263" i="1"/>
  <c r="I167" i="2" s="1"/>
  <c r="F263" i="1"/>
  <c r="G167" i="2" s="1"/>
  <c r="D263" i="1"/>
  <c r="E167" i="2" s="1"/>
  <c r="L262" i="1"/>
  <c r="M166" i="2" s="1"/>
  <c r="J262" i="1"/>
  <c r="K166" i="2" s="1"/>
  <c r="H262" i="1"/>
  <c r="I166" i="2" s="1"/>
  <c r="F262" i="1"/>
  <c r="D262" i="1"/>
  <c r="E166" i="2" s="1"/>
  <c r="L261" i="1"/>
  <c r="M165" i="2" s="1"/>
  <c r="J261" i="1"/>
  <c r="K165" i="2" s="1"/>
  <c r="H261" i="1"/>
  <c r="I165" i="2" s="1"/>
  <c r="F261" i="1"/>
  <c r="G165" i="2" s="1"/>
  <c r="D261" i="1"/>
  <c r="L260" i="1"/>
  <c r="M164" i="2" s="1"/>
  <c r="J260" i="1"/>
  <c r="K164" i="2" s="1"/>
  <c r="H260" i="1"/>
  <c r="I164" i="2" s="1"/>
  <c r="F260" i="1"/>
  <c r="G164" i="2" s="1"/>
  <c r="D260" i="1"/>
  <c r="M260" i="1" s="1"/>
  <c r="N164" i="2" s="1"/>
  <c r="L259" i="1"/>
  <c r="M163" i="2" s="1"/>
  <c r="J259" i="1"/>
  <c r="K163" i="2" s="1"/>
  <c r="H259" i="1"/>
  <c r="I163" i="2" s="1"/>
  <c r="F259" i="1"/>
  <c r="G163" i="2" s="1"/>
  <c r="D259" i="1"/>
  <c r="M259" i="1" s="1"/>
  <c r="N163" i="2" s="1"/>
  <c r="L254" i="1"/>
  <c r="M162" i="2" s="1"/>
  <c r="J254" i="1"/>
  <c r="K162" i="2" s="1"/>
  <c r="H254" i="1"/>
  <c r="I162" i="2" s="1"/>
  <c r="F254" i="1"/>
  <c r="G162" i="2" s="1"/>
  <c r="D254" i="1"/>
  <c r="M254" i="1" s="1"/>
  <c r="N162" i="2" s="1"/>
  <c r="L253" i="1"/>
  <c r="M161" i="2" s="1"/>
  <c r="J253" i="1"/>
  <c r="K161" i="2" s="1"/>
  <c r="H253" i="1"/>
  <c r="I161" i="2" s="1"/>
  <c r="F253" i="1"/>
  <c r="G161" i="2" s="1"/>
  <c r="D253" i="1"/>
  <c r="E161" i="2" s="1"/>
  <c r="L252" i="1"/>
  <c r="M160" i="2" s="1"/>
  <c r="J252" i="1"/>
  <c r="K160" i="2" s="1"/>
  <c r="H252" i="1"/>
  <c r="I160" i="2" s="1"/>
  <c r="F252" i="1"/>
  <c r="G160" i="2" s="1"/>
  <c r="D252" i="1"/>
  <c r="E160" i="2" s="1"/>
  <c r="L251" i="1"/>
  <c r="M159" i="2" s="1"/>
  <c r="J251" i="1"/>
  <c r="K159" i="2" s="1"/>
  <c r="H251" i="1"/>
  <c r="I159" i="2" s="1"/>
  <c r="F251" i="1"/>
  <c r="G159" i="2" s="1"/>
  <c r="D251" i="1"/>
  <c r="M251" i="1" s="1"/>
  <c r="N159" i="2" s="1"/>
  <c r="L250" i="1"/>
  <c r="M158" i="2" s="1"/>
  <c r="J250" i="1"/>
  <c r="K158" i="2" s="1"/>
  <c r="H250" i="1"/>
  <c r="I158" i="2" s="1"/>
  <c r="F250" i="1"/>
  <c r="G158" i="2" s="1"/>
  <c r="D250" i="1"/>
  <c r="E158" i="2" s="1"/>
  <c r="L249" i="1"/>
  <c r="M157" i="2" s="1"/>
  <c r="J249" i="1"/>
  <c r="K157" i="2" s="1"/>
  <c r="H249" i="1"/>
  <c r="I157" i="2" s="1"/>
  <c r="F249" i="1"/>
  <c r="D249" i="1"/>
  <c r="E157" i="2" s="1"/>
  <c r="F44" i="1"/>
  <c r="F43" i="1"/>
  <c r="F42" i="1"/>
  <c r="F41" i="1"/>
  <c r="F40" i="1"/>
  <c r="F39" i="1"/>
  <c r="F50" i="1"/>
  <c r="F51" i="1"/>
  <c r="F52" i="1"/>
  <c r="F53" i="1"/>
  <c r="F54" i="1"/>
  <c r="F49" i="1"/>
  <c r="F60" i="1"/>
  <c r="F61" i="1"/>
  <c r="F62" i="1"/>
  <c r="F63" i="1"/>
  <c r="F64" i="1"/>
  <c r="F59" i="1"/>
  <c r="F70" i="1"/>
  <c r="F71" i="1"/>
  <c r="F72" i="1"/>
  <c r="F73" i="1"/>
  <c r="F74" i="1"/>
  <c r="F69" i="1"/>
  <c r="F80" i="1"/>
  <c r="F81" i="1"/>
  <c r="F82" i="1"/>
  <c r="F83" i="1"/>
  <c r="F84" i="1"/>
  <c r="F79" i="1"/>
  <c r="F90" i="1"/>
  <c r="F91" i="1"/>
  <c r="F92" i="1"/>
  <c r="F93" i="1"/>
  <c r="F94" i="1"/>
  <c r="F89" i="1"/>
  <c r="F100" i="1"/>
  <c r="F101" i="1"/>
  <c r="F102" i="1"/>
  <c r="F103" i="1"/>
  <c r="F104" i="1"/>
  <c r="F99" i="1"/>
  <c r="F110" i="1"/>
  <c r="F111" i="1"/>
  <c r="F112" i="1"/>
  <c r="F113" i="1"/>
  <c r="F114" i="1"/>
  <c r="F109" i="1"/>
  <c r="F120" i="1"/>
  <c r="F121" i="1"/>
  <c r="F122" i="1"/>
  <c r="F123" i="1"/>
  <c r="F124" i="1"/>
  <c r="F119" i="1"/>
  <c r="F130" i="1"/>
  <c r="F131" i="1"/>
  <c r="F132" i="1"/>
  <c r="F133" i="1"/>
  <c r="F134" i="1"/>
  <c r="F129" i="1"/>
  <c r="F140" i="1"/>
  <c r="F141" i="1"/>
  <c r="F142" i="1"/>
  <c r="F143" i="1"/>
  <c r="F144" i="1"/>
  <c r="F139" i="1"/>
  <c r="F150" i="1"/>
  <c r="F151" i="1"/>
  <c r="F152" i="1"/>
  <c r="F153" i="1"/>
  <c r="F154" i="1"/>
  <c r="F149" i="1"/>
  <c r="F160" i="1"/>
  <c r="F161" i="1"/>
  <c r="F162" i="1"/>
  <c r="F163" i="1"/>
  <c r="F164" i="1"/>
  <c r="F159" i="1"/>
  <c r="F170" i="1"/>
  <c r="F171" i="1"/>
  <c r="F172" i="1"/>
  <c r="F173" i="1"/>
  <c r="F174" i="1"/>
  <c r="F169" i="1"/>
  <c r="F180" i="1"/>
  <c r="F181" i="1"/>
  <c r="F182" i="1"/>
  <c r="F183" i="1"/>
  <c r="F184" i="1"/>
  <c r="F179" i="1"/>
  <c r="F190" i="1"/>
  <c r="F191" i="1"/>
  <c r="F192" i="1"/>
  <c r="F193" i="1"/>
  <c r="F194" i="1"/>
  <c r="F189" i="1"/>
  <c r="F200" i="1"/>
  <c r="F201" i="1"/>
  <c r="F202" i="1"/>
  <c r="F203" i="1"/>
  <c r="F204" i="1"/>
  <c r="F199" i="1"/>
  <c r="F210" i="1"/>
  <c r="F211" i="1"/>
  <c r="F212" i="1"/>
  <c r="F213" i="1"/>
  <c r="F214" i="1"/>
  <c r="F209" i="1"/>
  <c r="F220" i="1"/>
  <c r="F221" i="1"/>
  <c r="F222" i="1"/>
  <c r="F223" i="1"/>
  <c r="F224" i="1"/>
  <c r="F219" i="1"/>
  <c r="F230" i="1"/>
  <c r="F231" i="1"/>
  <c r="F232" i="1"/>
  <c r="F233" i="1"/>
  <c r="F234" i="1"/>
  <c r="F229" i="1"/>
  <c r="F240" i="1"/>
  <c r="F241" i="1"/>
  <c r="F242" i="1"/>
  <c r="F243" i="1"/>
  <c r="F244" i="1"/>
  <c r="F239" i="1"/>
  <c r="F30" i="1"/>
  <c r="F31" i="1"/>
  <c r="F32" i="1"/>
  <c r="F33" i="1"/>
  <c r="F34" i="1"/>
  <c r="F29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4" i="1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65" i="4"/>
  <c r="G266" i="4"/>
  <c r="G267" i="4"/>
  <c r="G268" i="4"/>
  <c r="G269" i="4"/>
  <c r="G270" i="4"/>
  <c r="G271" i="4"/>
  <c r="G272" i="4"/>
  <c r="G273" i="4"/>
  <c r="G274" i="4"/>
  <c r="G275" i="4"/>
  <c r="G276" i="4"/>
  <c r="G277" i="4"/>
  <c r="G278" i="4"/>
  <c r="G279" i="4"/>
  <c r="G280" i="4"/>
  <c r="G281" i="4"/>
  <c r="G282" i="4"/>
  <c r="G283" i="4"/>
  <c r="G284" i="4"/>
  <c r="G285" i="4"/>
  <c r="G286" i="4"/>
  <c r="G287" i="4"/>
  <c r="G288" i="4"/>
  <c r="G289" i="4"/>
  <c r="G290" i="4"/>
  <c r="G291" i="4"/>
  <c r="G292" i="4"/>
  <c r="G293" i="4"/>
  <c r="G294" i="4"/>
  <c r="G295" i="4"/>
  <c r="G296" i="4"/>
  <c r="G297" i="4"/>
  <c r="G298" i="4"/>
  <c r="G299" i="4"/>
  <c r="G300" i="4"/>
  <c r="G301" i="4"/>
  <c r="G302" i="4"/>
  <c r="G4" i="4"/>
  <c r="G5" i="4"/>
  <c r="G6" i="4"/>
  <c r="G3" i="4"/>
  <c r="G2" i="4"/>
  <c r="M262" i="1" l="1"/>
  <c r="N166" i="2" s="1"/>
  <c r="E162" i="2"/>
  <c r="E163" i="2"/>
  <c r="G166" i="2"/>
  <c r="E164" i="2"/>
  <c r="M252" i="1"/>
  <c r="N160" i="2" s="1"/>
  <c r="M249" i="1"/>
  <c r="N157" i="2" s="1"/>
  <c r="M253" i="1"/>
  <c r="N161" i="2" s="1"/>
  <c r="M261" i="1"/>
  <c r="N165" i="2" s="1"/>
  <c r="G157" i="2"/>
  <c r="E159" i="2"/>
  <c r="E168" i="2"/>
  <c r="E165" i="2"/>
  <c r="M263" i="1"/>
  <c r="M250" i="1"/>
  <c r="B26" i="3"/>
  <c r="O259" i="1"/>
  <c r="D4" i="2"/>
  <c r="D35" i="2"/>
  <c r="D49" i="2"/>
  <c r="D50" i="2"/>
  <c r="D51" i="2"/>
  <c r="J4" i="2"/>
  <c r="J35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13" i="2"/>
  <c r="J10" i="2"/>
  <c r="J19" i="2"/>
  <c r="J18" i="2"/>
  <c r="J31" i="2"/>
  <c r="J25" i="2"/>
  <c r="J43" i="2"/>
  <c r="J20" i="2"/>
  <c r="J40" i="2"/>
  <c r="J12" i="2"/>
  <c r="J17" i="2"/>
  <c r="J69" i="2"/>
  <c r="J33" i="2"/>
  <c r="J41" i="2"/>
  <c r="J28" i="2"/>
  <c r="J32" i="2"/>
  <c r="J38" i="2"/>
  <c r="J27" i="2"/>
  <c r="J15" i="2"/>
  <c r="J37" i="2"/>
  <c r="J7" i="2"/>
  <c r="J26" i="2"/>
  <c r="J34" i="2"/>
  <c r="J70" i="2"/>
  <c r="J23" i="2"/>
  <c r="J16" i="2"/>
  <c r="J48" i="2"/>
  <c r="J42" i="2"/>
  <c r="J14" i="2"/>
  <c r="J46" i="2"/>
  <c r="J6" i="2"/>
  <c r="J8" i="2"/>
  <c r="J3" i="2"/>
  <c r="J9" i="2"/>
  <c r="J5" i="2"/>
  <c r="J11" i="2"/>
  <c r="J29" i="2"/>
  <c r="J36" i="2"/>
  <c r="J24" i="2"/>
  <c r="J45" i="2"/>
  <c r="J47" i="2"/>
  <c r="J71" i="2"/>
  <c r="J21" i="2"/>
  <c r="J22" i="2"/>
  <c r="J44" i="2"/>
  <c r="J39" i="2"/>
  <c r="J30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244" i="1"/>
  <c r="K156" i="2" s="1"/>
  <c r="J243" i="1"/>
  <c r="K155" i="2" s="1"/>
  <c r="J242" i="1"/>
  <c r="K154" i="2" s="1"/>
  <c r="J241" i="1"/>
  <c r="K153" i="2" s="1"/>
  <c r="J240" i="1"/>
  <c r="J239" i="1"/>
  <c r="K151" i="2" s="1"/>
  <c r="J234" i="1"/>
  <c r="K150" i="2" s="1"/>
  <c r="J233" i="1"/>
  <c r="K149" i="2" s="1"/>
  <c r="J232" i="1"/>
  <c r="K148" i="2" s="1"/>
  <c r="J231" i="1"/>
  <c r="K147" i="2" s="1"/>
  <c r="J230" i="1"/>
  <c r="K146" i="2" s="1"/>
  <c r="J229" i="1"/>
  <c r="K145" i="2" s="1"/>
  <c r="J224" i="1"/>
  <c r="K144" i="2" s="1"/>
  <c r="J223" i="1"/>
  <c r="K143" i="2" s="1"/>
  <c r="J222" i="1"/>
  <c r="K142" i="2" s="1"/>
  <c r="J221" i="1"/>
  <c r="K141" i="2" s="1"/>
  <c r="J220" i="1"/>
  <c r="K140" i="2" s="1"/>
  <c r="J219" i="1"/>
  <c r="K139" i="2" s="1"/>
  <c r="J214" i="1"/>
  <c r="K138" i="2" s="1"/>
  <c r="J213" i="1"/>
  <c r="K137" i="2" s="1"/>
  <c r="J212" i="1"/>
  <c r="K136" i="2" s="1"/>
  <c r="J211" i="1"/>
  <c r="K135" i="2" s="1"/>
  <c r="J210" i="1"/>
  <c r="K134" i="2" s="1"/>
  <c r="J209" i="1"/>
  <c r="K133" i="2" s="1"/>
  <c r="J204" i="1"/>
  <c r="K132" i="2" s="1"/>
  <c r="J203" i="1"/>
  <c r="K131" i="2" s="1"/>
  <c r="J202" i="1"/>
  <c r="K130" i="2" s="1"/>
  <c r="J201" i="1"/>
  <c r="K129" i="2" s="1"/>
  <c r="J200" i="1"/>
  <c r="K128" i="2" s="1"/>
  <c r="J199" i="1"/>
  <c r="K127" i="2" s="1"/>
  <c r="J194" i="1"/>
  <c r="K126" i="2" s="1"/>
  <c r="J193" i="1"/>
  <c r="K125" i="2" s="1"/>
  <c r="J192" i="1"/>
  <c r="K124" i="2" s="1"/>
  <c r="J191" i="1"/>
  <c r="K123" i="2" s="1"/>
  <c r="J190" i="1"/>
  <c r="K122" i="2" s="1"/>
  <c r="J189" i="1"/>
  <c r="K121" i="2" s="1"/>
  <c r="J184" i="1"/>
  <c r="K120" i="2" s="1"/>
  <c r="J183" i="1"/>
  <c r="K119" i="2" s="1"/>
  <c r="J182" i="1"/>
  <c r="K118" i="2" s="1"/>
  <c r="J181" i="1"/>
  <c r="K117" i="2" s="1"/>
  <c r="J180" i="1"/>
  <c r="K116" i="2" s="1"/>
  <c r="J179" i="1"/>
  <c r="K115" i="2" s="1"/>
  <c r="J174" i="1"/>
  <c r="K114" i="2" s="1"/>
  <c r="J173" i="1"/>
  <c r="K113" i="2" s="1"/>
  <c r="J172" i="1"/>
  <c r="K112" i="2" s="1"/>
  <c r="J171" i="1"/>
  <c r="K111" i="2" s="1"/>
  <c r="J170" i="1"/>
  <c r="K110" i="2" s="1"/>
  <c r="J169" i="1"/>
  <c r="K109" i="2" s="1"/>
  <c r="J164" i="1"/>
  <c r="K108" i="2" s="1"/>
  <c r="J163" i="1"/>
  <c r="K107" i="2" s="1"/>
  <c r="J162" i="1"/>
  <c r="K106" i="2" s="1"/>
  <c r="J161" i="1"/>
  <c r="K105" i="2" s="1"/>
  <c r="J160" i="1"/>
  <c r="K104" i="2" s="1"/>
  <c r="J159" i="1"/>
  <c r="K103" i="2" s="1"/>
  <c r="J154" i="1"/>
  <c r="K102" i="2" s="1"/>
  <c r="J153" i="1"/>
  <c r="K101" i="2" s="1"/>
  <c r="J152" i="1"/>
  <c r="K100" i="2" s="1"/>
  <c r="J151" i="1"/>
  <c r="K99" i="2" s="1"/>
  <c r="J150" i="1"/>
  <c r="K98" i="2" s="1"/>
  <c r="J149" i="1"/>
  <c r="K97" i="2" s="1"/>
  <c r="J144" i="1"/>
  <c r="K96" i="2" s="1"/>
  <c r="J143" i="1"/>
  <c r="K95" i="2" s="1"/>
  <c r="J142" i="1"/>
  <c r="K94" i="2" s="1"/>
  <c r="J141" i="1"/>
  <c r="K93" i="2" s="1"/>
  <c r="J140" i="1"/>
  <c r="K92" i="2" s="1"/>
  <c r="J139" i="1"/>
  <c r="K91" i="2" s="1"/>
  <c r="J134" i="1"/>
  <c r="K90" i="2" s="1"/>
  <c r="J133" i="1"/>
  <c r="K89" i="2" s="1"/>
  <c r="J132" i="1"/>
  <c r="K88" i="2" s="1"/>
  <c r="J131" i="1"/>
  <c r="K87" i="2" s="1"/>
  <c r="J130" i="1"/>
  <c r="K86" i="2" s="1"/>
  <c r="J129" i="1"/>
  <c r="K85" i="2" s="1"/>
  <c r="J124" i="1"/>
  <c r="K84" i="2" s="1"/>
  <c r="J123" i="1"/>
  <c r="K83" i="2" s="1"/>
  <c r="J122" i="1"/>
  <c r="K82" i="2" s="1"/>
  <c r="J121" i="1"/>
  <c r="K81" i="2" s="1"/>
  <c r="J120" i="1"/>
  <c r="K80" i="2" s="1"/>
  <c r="J119" i="1"/>
  <c r="K79" i="2" s="1"/>
  <c r="J114" i="1"/>
  <c r="K78" i="2" s="1"/>
  <c r="J113" i="1"/>
  <c r="K77" i="2" s="1"/>
  <c r="J112" i="1"/>
  <c r="K76" i="2" s="1"/>
  <c r="J111" i="1"/>
  <c r="K75" i="2" s="1"/>
  <c r="J110" i="1"/>
  <c r="K74" i="2" s="1"/>
  <c r="J109" i="1"/>
  <c r="K73" i="2" s="1"/>
  <c r="J104" i="1"/>
  <c r="K72" i="2" s="1"/>
  <c r="J103" i="1"/>
  <c r="K30" i="2" s="1"/>
  <c r="J102" i="1"/>
  <c r="K39" i="2" s="1"/>
  <c r="J101" i="1"/>
  <c r="K44" i="2" s="1"/>
  <c r="J100" i="1"/>
  <c r="K22" i="2" s="1"/>
  <c r="J99" i="1"/>
  <c r="K21" i="2" s="1"/>
  <c r="J94" i="1"/>
  <c r="K71" i="2" s="1"/>
  <c r="J93" i="1"/>
  <c r="K47" i="2" s="1"/>
  <c r="J92" i="1"/>
  <c r="K45" i="2" s="1"/>
  <c r="J91" i="1"/>
  <c r="K24" i="2" s="1"/>
  <c r="J90" i="1"/>
  <c r="K36" i="2" s="1"/>
  <c r="J89" i="1"/>
  <c r="K29" i="2" s="1"/>
  <c r="J84" i="1"/>
  <c r="K11" i="2" s="1"/>
  <c r="J83" i="1"/>
  <c r="K5" i="2" s="1"/>
  <c r="J82" i="1"/>
  <c r="K9" i="2" s="1"/>
  <c r="J81" i="1"/>
  <c r="K3" i="2" s="1"/>
  <c r="J80" i="1"/>
  <c r="K8" i="2" s="1"/>
  <c r="J79" i="1"/>
  <c r="K6" i="2" s="1"/>
  <c r="J74" i="1"/>
  <c r="K46" i="2" s="1"/>
  <c r="J73" i="1"/>
  <c r="K14" i="2" s="1"/>
  <c r="J72" i="1"/>
  <c r="K42" i="2" s="1"/>
  <c r="J71" i="1"/>
  <c r="K48" i="2" s="1"/>
  <c r="J70" i="1"/>
  <c r="K16" i="2" s="1"/>
  <c r="J69" i="1"/>
  <c r="K23" i="2" s="1"/>
  <c r="J64" i="1"/>
  <c r="K70" i="2" s="1"/>
  <c r="J63" i="1"/>
  <c r="K34" i="2" s="1"/>
  <c r="J62" i="1"/>
  <c r="K26" i="2" s="1"/>
  <c r="J61" i="1"/>
  <c r="K7" i="2" s="1"/>
  <c r="J60" i="1"/>
  <c r="K37" i="2" s="1"/>
  <c r="J59" i="1"/>
  <c r="K15" i="2" s="1"/>
  <c r="J54" i="1"/>
  <c r="K27" i="2" s="1"/>
  <c r="J53" i="1"/>
  <c r="K38" i="2" s="1"/>
  <c r="J52" i="1"/>
  <c r="K32" i="2" s="1"/>
  <c r="J51" i="1"/>
  <c r="K28" i="2" s="1"/>
  <c r="J50" i="1"/>
  <c r="K41" i="2" s="1"/>
  <c r="J49" i="1"/>
  <c r="K33" i="2" s="1"/>
  <c r="J44" i="1"/>
  <c r="K69" i="2" s="1"/>
  <c r="J43" i="1"/>
  <c r="K17" i="2" s="1"/>
  <c r="J42" i="1"/>
  <c r="K12" i="2" s="1"/>
  <c r="J41" i="1"/>
  <c r="K40" i="2" s="1"/>
  <c r="J40" i="1"/>
  <c r="K20" i="2" s="1"/>
  <c r="J39" i="1"/>
  <c r="K43" i="2" s="1"/>
  <c r="J30" i="1"/>
  <c r="J31" i="1"/>
  <c r="J32" i="1"/>
  <c r="K18" i="2" s="1"/>
  <c r="J33" i="1"/>
  <c r="J34" i="1"/>
  <c r="J29" i="1"/>
  <c r="J5" i="1"/>
  <c r="K35" i="2" s="1"/>
  <c r="J6" i="1"/>
  <c r="K49" i="2" s="1"/>
  <c r="J7" i="1"/>
  <c r="K50" i="2" s="1"/>
  <c r="J8" i="1"/>
  <c r="K51" i="2" s="1"/>
  <c r="J9" i="1"/>
  <c r="K52" i="2" s="1"/>
  <c r="J10" i="1"/>
  <c r="K53" i="2" s="1"/>
  <c r="J11" i="1"/>
  <c r="K54" i="2" s="1"/>
  <c r="J12" i="1"/>
  <c r="K55" i="2" s="1"/>
  <c r="J13" i="1"/>
  <c r="K56" i="2" s="1"/>
  <c r="J14" i="1"/>
  <c r="K57" i="2" s="1"/>
  <c r="J15" i="1"/>
  <c r="K58" i="2" s="1"/>
  <c r="J16" i="1"/>
  <c r="K59" i="2" s="1"/>
  <c r="J17" i="1"/>
  <c r="K60" i="2" s="1"/>
  <c r="J18" i="1"/>
  <c r="K61" i="2" s="1"/>
  <c r="J19" i="1"/>
  <c r="K62" i="2" s="1"/>
  <c r="J20" i="1"/>
  <c r="K63" i="2" s="1"/>
  <c r="J21" i="1"/>
  <c r="K64" i="2" s="1"/>
  <c r="J22" i="1"/>
  <c r="K65" i="2" s="1"/>
  <c r="J23" i="1"/>
  <c r="K66" i="2" s="1"/>
  <c r="J24" i="1"/>
  <c r="K67" i="2" s="1"/>
  <c r="J25" i="1"/>
  <c r="K68" i="2" s="1"/>
  <c r="J4" i="1"/>
  <c r="K4" i="2" s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N167" i="2" l="1"/>
  <c r="N158" i="2"/>
  <c r="O249" i="1"/>
  <c r="C25" i="3" s="1"/>
  <c r="B25" i="3"/>
  <c r="C26" i="3"/>
  <c r="K13" i="2"/>
  <c r="K31" i="2"/>
  <c r="K25" i="2"/>
  <c r="K10" i="2"/>
  <c r="K19" i="2"/>
  <c r="K152" i="2"/>
  <c r="L244" i="1"/>
  <c r="M156" i="2" s="1"/>
  <c r="L243" i="1"/>
  <c r="M155" i="2" s="1"/>
  <c r="L242" i="1"/>
  <c r="M154" i="2" s="1"/>
  <c r="L241" i="1"/>
  <c r="M153" i="2" s="1"/>
  <c r="L240" i="1"/>
  <c r="M152" i="2" s="1"/>
  <c r="L239" i="1"/>
  <c r="M151" i="2" s="1"/>
  <c r="L234" i="1"/>
  <c r="M150" i="2" s="1"/>
  <c r="L233" i="1"/>
  <c r="M149" i="2" s="1"/>
  <c r="L232" i="1"/>
  <c r="M148" i="2" s="1"/>
  <c r="L231" i="1"/>
  <c r="M147" i="2" s="1"/>
  <c r="L230" i="1"/>
  <c r="M146" i="2" s="1"/>
  <c r="L229" i="1"/>
  <c r="M145" i="2" s="1"/>
  <c r="L224" i="1"/>
  <c r="M144" i="2" s="1"/>
  <c r="L223" i="1"/>
  <c r="M143" i="2" s="1"/>
  <c r="L222" i="1"/>
  <c r="M142" i="2" s="1"/>
  <c r="L221" i="1"/>
  <c r="M141" i="2" s="1"/>
  <c r="L220" i="1"/>
  <c r="M140" i="2" s="1"/>
  <c r="L219" i="1"/>
  <c r="M139" i="2" s="1"/>
  <c r="L214" i="1"/>
  <c r="M138" i="2" s="1"/>
  <c r="L213" i="1"/>
  <c r="M137" i="2" s="1"/>
  <c r="L212" i="1"/>
  <c r="M136" i="2" s="1"/>
  <c r="L211" i="1"/>
  <c r="M135" i="2" s="1"/>
  <c r="L210" i="1"/>
  <c r="L209" i="1"/>
  <c r="M133" i="2" s="1"/>
  <c r="L204" i="1"/>
  <c r="M132" i="2" s="1"/>
  <c r="L203" i="1"/>
  <c r="M131" i="2" s="1"/>
  <c r="L202" i="1"/>
  <c r="M130" i="2" s="1"/>
  <c r="L201" i="1"/>
  <c r="M129" i="2" s="1"/>
  <c r="L200" i="1"/>
  <c r="M128" i="2" s="1"/>
  <c r="L199" i="1"/>
  <c r="M127" i="2" s="1"/>
  <c r="L194" i="1"/>
  <c r="M126" i="2" s="1"/>
  <c r="L193" i="1"/>
  <c r="M125" i="2" s="1"/>
  <c r="L192" i="1"/>
  <c r="M124" i="2" s="1"/>
  <c r="L191" i="1"/>
  <c r="M123" i="2" s="1"/>
  <c r="L190" i="1"/>
  <c r="M122" i="2" s="1"/>
  <c r="L189" i="1"/>
  <c r="M121" i="2" s="1"/>
  <c r="L184" i="1"/>
  <c r="M120" i="2" s="1"/>
  <c r="L183" i="1"/>
  <c r="M119" i="2" s="1"/>
  <c r="L182" i="1"/>
  <c r="M118" i="2" s="1"/>
  <c r="L181" i="1"/>
  <c r="M117" i="2" s="1"/>
  <c r="L180" i="1"/>
  <c r="M116" i="2" s="1"/>
  <c r="L179" i="1"/>
  <c r="M115" i="2" s="1"/>
  <c r="L174" i="1"/>
  <c r="M114" i="2" s="1"/>
  <c r="L173" i="1"/>
  <c r="M113" i="2" s="1"/>
  <c r="L172" i="1"/>
  <c r="M112" i="2" s="1"/>
  <c r="L171" i="1"/>
  <c r="M111" i="2" s="1"/>
  <c r="L170" i="1"/>
  <c r="M110" i="2" s="1"/>
  <c r="L169" i="1"/>
  <c r="M109" i="2" s="1"/>
  <c r="L164" i="1"/>
  <c r="M108" i="2" s="1"/>
  <c r="L163" i="1"/>
  <c r="M107" i="2" s="1"/>
  <c r="L162" i="1"/>
  <c r="M106" i="2" s="1"/>
  <c r="L161" i="1"/>
  <c r="M105" i="2" s="1"/>
  <c r="L160" i="1"/>
  <c r="M104" i="2" s="1"/>
  <c r="L159" i="1"/>
  <c r="M103" i="2" s="1"/>
  <c r="L154" i="1"/>
  <c r="M102" i="2" s="1"/>
  <c r="L153" i="1"/>
  <c r="M101" i="2" s="1"/>
  <c r="L152" i="1"/>
  <c r="M100" i="2" s="1"/>
  <c r="L151" i="1"/>
  <c r="M99" i="2" s="1"/>
  <c r="L150" i="1"/>
  <c r="M98" i="2" s="1"/>
  <c r="L149" i="1"/>
  <c r="M97" i="2" s="1"/>
  <c r="L144" i="1"/>
  <c r="M96" i="2" s="1"/>
  <c r="L143" i="1"/>
  <c r="M95" i="2" s="1"/>
  <c r="L142" i="1"/>
  <c r="M94" i="2" s="1"/>
  <c r="L141" i="1"/>
  <c r="M93" i="2" s="1"/>
  <c r="L140" i="1"/>
  <c r="M92" i="2" s="1"/>
  <c r="L139" i="1"/>
  <c r="M91" i="2" s="1"/>
  <c r="L134" i="1"/>
  <c r="M90" i="2" s="1"/>
  <c r="L133" i="1"/>
  <c r="M89" i="2" s="1"/>
  <c r="L132" i="1"/>
  <c r="M88" i="2" s="1"/>
  <c r="L131" i="1"/>
  <c r="M87" i="2" s="1"/>
  <c r="L130" i="1"/>
  <c r="M86" i="2" s="1"/>
  <c r="L129" i="1"/>
  <c r="M85" i="2" s="1"/>
  <c r="L124" i="1"/>
  <c r="M84" i="2" s="1"/>
  <c r="L123" i="1"/>
  <c r="M83" i="2" s="1"/>
  <c r="L122" i="1"/>
  <c r="M82" i="2" s="1"/>
  <c r="L121" i="1"/>
  <c r="M81" i="2" s="1"/>
  <c r="L120" i="1"/>
  <c r="M80" i="2" s="1"/>
  <c r="L119" i="1"/>
  <c r="M79" i="2" s="1"/>
  <c r="L114" i="1"/>
  <c r="L113" i="1"/>
  <c r="M77" i="2" s="1"/>
  <c r="L112" i="1"/>
  <c r="M76" i="2" s="1"/>
  <c r="L111" i="1"/>
  <c r="M75" i="2" s="1"/>
  <c r="L110" i="1"/>
  <c r="M74" i="2" s="1"/>
  <c r="L109" i="1"/>
  <c r="M73" i="2" s="1"/>
  <c r="L104" i="1"/>
  <c r="M72" i="2" s="1"/>
  <c r="L103" i="1"/>
  <c r="M30" i="2" s="1"/>
  <c r="L102" i="1"/>
  <c r="M39" i="2" s="1"/>
  <c r="L101" i="1"/>
  <c r="M44" i="2" s="1"/>
  <c r="L100" i="1"/>
  <c r="M22" i="2" s="1"/>
  <c r="L99" i="1"/>
  <c r="M21" i="2" s="1"/>
  <c r="L94" i="1"/>
  <c r="M71" i="2" s="1"/>
  <c r="L93" i="1"/>
  <c r="M47" i="2" s="1"/>
  <c r="L92" i="1"/>
  <c r="M45" i="2" s="1"/>
  <c r="L91" i="1"/>
  <c r="M24" i="2" s="1"/>
  <c r="L90" i="1"/>
  <c r="M36" i="2" s="1"/>
  <c r="L89" i="1"/>
  <c r="M29" i="2" s="1"/>
  <c r="L84" i="1"/>
  <c r="M11" i="2" s="1"/>
  <c r="L83" i="1"/>
  <c r="M5" i="2" s="1"/>
  <c r="L82" i="1"/>
  <c r="M9" i="2" s="1"/>
  <c r="L81" i="1"/>
  <c r="M3" i="2" s="1"/>
  <c r="L80" i="1"/>
  <c r="M8" i="2" s="1"/>
  <c r="L79" i="1"/>
  <c r="M6" i="2" s="1"/>
  <c r="L74" i="1"/>
  <c r="L73" i="1"/>
  <c r="M14" i="2" s="1"/>
  <c r="L72" i="1"/>
  <c r="M42" i="2" s="1"/>
  <c r="L71" i="1"/>
  <c r="M48" i="2" s="1"/>
  <c r="L70" i="1"/>
  <c r="M16" i="2" s="1"/>
  <c r="L69" i="1"/>
  <c r="M23" i="2" s="1"/>
  <c r="L64" i="1"/>
  <c r="M70" i="2" s="1"/>
  <c r="L63" i="1"/>
  <c r="M34" i="2" s="1"/>
  <c r="L62" i="1"/>
  <c r="M26" i="2" s="1"/>
  <c r="L61" i="1"/>
  <c r="M7" i="2" s="1"/>
  <c r="L60" i="1"/>
  <c r="M37" i="2" s="1"/>
  <c r="L59" i="1"/>
  <c r="M15" i="2" s="1"/>
  <c r="L54" i="1"/>
  <c r="M27" i="2" s="1"/>
  <c r="L53" i="1"/>
  <c r="M38" i="2" s="1"/>
  <c r="L52" i="1"/>
  <c r="M32" i="2" s="1"/>
  <c r="L51" i="1"/>
  <c r="M28" i="2" s="1"/>
  <c r="L50" i="1"/>
  <c r="M41" i="2" s="1"/>
  <c r="L49" i="1"/>
  <c r="M33" i="2" s="1"/>
  <c r="L44" i="1"/>
  <c r="M69" i="2" s="1"/>
  <c r="L43" i="1"/>
  <c r="M17" i="2" s="1"/>
  <c r="L42" i="1"/>
  <c r="M12" i="2" s="1"/>
  <c r="L41" i="1"/>
  <c r="M40" i="2" s="1"/>
  <c r="L40" i="1"/>
  <c r="M20" i="2" s="1"/>
  <c r="L39" i="1"/>
  <c r="M43" i="2" s="1"/>
  <c r="L34" i="1"/>
  <c r="M25" i="2" s="1"/>
  <c r="L33" i="1"/>
  <c r="M31" i="2" s="1"/>
  <c r="L32" i="1"/>
  <c r="L31" i="1"/>
  <c r="L30" i="1"/>
  <c r="M10" i="2" s="1"/>
  <c r="L29" i="1"/>
  <c r="M13" i="2" s="1"/>
  <c r="L5" i="1"/>
  <c r="M35" i="2" s="1"/>
  <c r="L6" i="1"/>
  <c r="M49" i="2" s="1"/>
  <c r="L7" i="1"/>
  <c r="M50" i="2" s="1"/>
  <c r="L8" i="1"/>
  <c r="M51" i="2" s="1"/>
  <c r="L9" i="1"/>
  <c r="M52" i="2" s="1"/>
  <c r="L10" i="1"/>
  <c r="M53" i="2" s="1"/>
  <c r="L11" i="1"/>
  <c r="M54" i="2" s="1"/>
  <c r="L12" i="1"/>
  <c r="M55" i="2" s="1"/>
  <c r="L13" i="1"/>
  <c r="M56" i="2" s="1"/>
  <c r="L14" i="1"/>
  <c r="M57" i="2" s="1"/>
  <c r="L15" i="1"/>
  <c r="M58" i="2" s="1"/>
  <c r="L16" i="1"/>
  <c r="M59" i="2" s="1"/>
  <c r="L17" i="1"/>
  <c r="M60" i="2" s="1"/>
  <c r="L18" i="1"/>
  <c r="M61" i="2" s="1"/>
  <c r="L19" i="1"/>
  <c r="M62" i="2" s="1"/>
  <c r="L20" i="1"/>
  <c r="M63" i="2" s="1"/>
  <c r="L21" i="1"/>
  <c r="M64" i="2" s="1"/>
  <c r="L22" i="1"/>
  <c r="M65" i="2" s="1"/>
  <c r="L23" i="1"/>
  <c r="M66" i="2" s="1"/>
  <c r="L24" i="1"/>
  <c r="M67" i="2" s="1"/>
  <c r="L25" i="1"/>
  <c r="M68" i="2" s="1"/>
  <c r="L4" i="1"/>
  <c r="M4" i="2" s="1"/>
  <c r="H4" i="1"/>
  <c r="L4" i="2"/>
  <c r="L35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13" i="2"/>
  <c r="L10" i="2"/>
  <c r="L19" i="2"/>
  <c r="L18" i="2"/>
  <c r="L31" i="2"/>
  <c r="L25" i="2"/>
  <c r="L43" i="2"/>
  <c r="L20" i="2"/>
  <c r="L40" i="2"/>
  <c r="L12" i="2"/>
  <c r="L17" i="2"/>
  <c r="L69" i="2"/>
  <c r="L33" i="2"/>
  <c r="L41" i="2"/>
  <c r="L28" i="2"/>
  <c r="L32" i="2"/>
  <c r="L38" i="2"/>
  <c r="L27" i="2"/>
  <c r="L15" i="2"/>
  <c r="L37" i="2"/>
  <c r="L7" i="2"/>
  <c r="L26" i="2"/>
  <c r="L34" i="2"/>
  <c r="L70" i="2"/>
  <c r="L23" i="2"/>
  <c r="L16" i="2"/>
  <c r="L48" i="2"/>
  <c r="L42" i="2"/>
  <c r="L14" i="2"/>
  <c r="L46" i="2"/>
  <c r="M46" i="2"/>
  <c r="L6" i="2"/>
  <c r="L8" i="2"/>
  <c r="L3" i="2"/>
  <c r="L9" i="2"/>
  <c r="L5" i="2"/>
  <c r="L11" i="2"/>
  <c r="L29" i="2"/>
  <c r="L36" i="2"/>
  <c r="L24" i="2"/>
  <c r="L45" i="2"/>
  <c r="L47" i="2"/>
  <c r="L71" i="2"/>
  <c r="L21" i="2"/>
  <c r="L22" i="2"/>
  <c r="L44" i="2"/>
  <c r="L39" i="2"/>
  <c r="L30" i="2"/>
  <c r="L72" i="2"/>
  <c r="L73" i="2"/>
  <c r="L74" i="2"/>
  <c r="L75" i="2"/>
  <c r="L76" i="2"/>
  <c r="L77" i="2"/>
  <c r="L78" i="2"/>
  <c r="M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M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P156" i="2"/>
  <c r="P155" i="2"/>
  <c r="P154" i="2"/>
  <c r="P153" i="2"/>
  <c r="P152" i="2"/>
  <c r="P151" i="2"/>
  <c r="P150" i="2"/>
  <c r="P149" i="2"/>
  <c r="P148" i="2"/>
  <c r="P147" i="2"/>
  <c r="P146" i="2"/>
  <c r="P145" i="2"/>
  <c r="P144" i="2"/>
  <c r="P143" i="2"/>
  <c r="P142" i="2"/>
  <c r="P141" i="2"/>
  <c r="P140" i="2"/>
  <c r="P139" i="2"/>
  <c r="P138" i="2"/>
  <c r="P137" i="2"/>
  <c r="P136" i="2"/>
  <c r="P135" i="2"/>
  <c r="P134" i="2"/>
  <c r="P133" i="2"/>
  <c r="P132" i="2"/>
  <c r="P131" i="2"/>
  <c r="P130" i="2"/>
  <c r="P129" i="2"/>
  <c r="P128" i="2"/>
  <c r="P127" i="2"/>
  <c r="P126" i="2"/>
  <c r="P125" i="2"/>
  <c r="P124" i="2"/>
  <c r="P123" i="2"/>
  <c r="P122" i="2"/>
  <c r="P121" i="2"/>
  <c r="P120" i="2"/>
  <c r="P119" i="2"/>
  <c r="P118" i="2"/>
  <c r="P117" i="2"/>
  <c r="P116" i="2"/>
  <c r="P115" i="2"/>
  <c r="P114" i="2"/>
  <c r="P113" i="2"/>
  <c r="P112" i="2"/>
  <c r="P111" i="2"/>
  <c r="P110" i="2"/>
  <c r="P109" i="2"/>
  <c r="P108" i="2"/>
  <c r="P107" i="2"/>
  <c r="P106" i="2"/>
  <c r="P105" i="2"/>
  <c r="P104" i="2"/>
  <c r="P103" i="2"/>
  <c r="P102" i="2"/>
  <c r="P101" i="2"/>
  <c r="P100" i="2"/>
  <c r="P99" i="2"/>
  <c r="P98" i="2"/>
  <c r="P97" i="2"/>
  <c r="P96" i="2"/>
  <c r="P95" i="2"/>
  <c r="P94" i="2"/>
  <c r="P93" i="2"/>
  <c r="P92" i="2"/>
  <c r="P91" i="2"/>
  <c r="P90" i="2"/>
  <c r="P89" i="2"/>
  <c r="P88" i="2"/>
  <c r="P87" i="2"/>
  <c r="P86" i="2"/>
  <c r="P85" i="2"/>
  <c r="P84" i="2"/>
  <c r="P83" i="2"/>
  <c r="P82" i="2"/>
  <c r="P81" i="2"/>
  <c r="P80" i="2"/>
  <c r="P79" i="2"/>
  <c r="P78" i="2"/>
  <c r="P77" i="2"/>
  <c r="P76" i="2"/>
  <c r="P75" i="2"/>
  <c r="P74" i="2"/>
  <c r="P73" i="2"/>
  <c r="P72" i="2"/>
  <c r="P30" i="2"/>
  <c r="P39" i="2"/>
  <c r="P44" i="2"/>
  <c r="P22" i="2"/>
  <c r="P21" i="2"/>
  <c r="P71" i="2"/>
  <c r="P47" i="2"/>
  <c r="P45" i="2"/>
  <c r="P24" i="2"/>
  <c r="P36" i="2"/>
  <c r="P29" i="2"/>
  <c r="P11" i="2"/>
  <c r="P5" i="2"/>
  <c r="P9" i="2"/>
  <c r="P3" i="2"/>
  <c r="P8" i="2"/>
  <c r="P6" i="2"/>
  <c r="P46" i="2"/>
  <c r="P14" i="2"/>
  <c r="P42" i="2"/>
  <c r="P48" i="2"/>
  <c r="P16" i="2"/>
  <c r="P23" i="2"/>
  <c r="P70" i="2"/>
  <c r="P34" i="2"/>
  <c r="P26" i="2"/>
  <c r="P7" i="2"/>
  <c r="P37" i="2"/>
  <c r="P15" i="2"/>
  <c r="P27" i="2"/>
  <c r="P38" i="2"/>
  <c r="P32" i="2"/>
  <c r="P28" i="2"/>
  <c r="P41" i="2"/>
  <c r="P33" i="2"/>
  <c r="P69" i="2"/>
  <c r="P17" i="2"/>
  <c r="P12" i="2"/>
  <c r="P40" i="2"/>
  <c r="P20" i="2"/>
  <c r="P43" i="2"/>
  <c r="P25" i="2"/>
  <c r="P31" i="2"/>
  <c r="P18" i="2"/>
  <c r="P19" i="2"/>
  <c r="P10" i="2"/>
  <c r="P13" i="2"/>
  <c r="P4" i="2"/>
  <c r="P35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B151" i="2"/>
  <c r="C151" i="2"/>
  <c r="D151" i="2"/>
  <c r="F151" i="2"/>
  <c r="H151" i="2"/>
  <c r="B152" i="2"/>
  <c r="C152" i="2"/>
  <c r="D152" i="2"/>
  <c r="F152" i="2"/>
  <c r="H152" i="2"/>
  <c r="B153" i="2"/>
  <c r="C153" i="2"/>
  <c r="D153" i="2"/>
  <c r="F153" i="2"/>
  <c r="H153" i="2"/>
  <c r="B154" i="2"/>
  <c r="C154" i="2"/>
  <c r="D154" i="2"/>
  <c r="F154" i="2"/>
  <c r="H154" i="2"/>
  <c r="B155" i="2"/>
  <c r="C155" i="2"/>
  <c r="D155" i="2"/>
  <c r="F155" i="2"/>
  <c r="H155" i="2"/>
  <c r="B156" i="2"/>
  <c r="C156" i="2"/>
  <c r="D156" i="2"/>
  <c r="F156" i="2"/>
  <c r="H156" i="2"/>
  <c r="B145" i="2"/>
  <c r="C145" i="2"/>
  <c r="D145" i="2"/>
  <c r="F145" i="2"/>
  <c r="H145" i="2"/>
  <c r="B146" i="2"/>
  <c r="C146" i="2"/>
  <c r="D146" i="2"/>
  <c r="F146" i="2"/>
  <c r="H146" i="2"/>
  <c r="B147" i="2"/>
  <c r="C147" i="2"/>
  <c r="D147" i="2"/>
  <c r="F147" i="2"/>
  <c r="H147" i="2"/>
  <c r="B148" i="2"/>
  <c r="C148" i="2"/>
  <c r="D148" i="2"/>
  <c r="F148" i="2"/>
  <c r="H148" i="2"/>
  <c r="B149" i="2"/>
  <c r="C149" i="2"/>
  <c r="D149" i="2"/>
  <c r="F149" i="2"/>
  <c r="H149" i="2"/>
  <c r="B150" i="2"/>
  <c r="C150" i="2"/>
  <c r="D150" i="2"/>
  <c r="F150" i="2"/>
  <c r="H150" i="2"/>
  <c r="B139" i="2"/>
  <c r="C139" i="2"/>
  <c r="D139" i="2"/>
  <c r="F139" i="2"/>
  <c r="H139" i="2"/>
  <c r="B140" i="2"/>
  <c r="C140" i="2"/>
  <c r="D140" i="2"/>
  <c r="F140" i="2"/>
  <c r="H140" i="2"/>
  <c r="B141" i="2"/>
  <c r="C141" i="2"/>
  <c r="D141" i="2"/>
  <c r="F141" i="2"/>
  <c r="H141" i="2"/>
  <c r="B142" i="2"/>
  <c r="C142" i="2"/>
  <c r="D142" i="2"/>
  <c r="F142" i="2"/>
  <c r="H142" i="2"/>
  <c r="B143" i="2"/>
  <c r="C143" i="2"/>
  <c r="D143" i="2"/>
  <c r="F143" i="2"/>
  <c r="H143" i="2"/>
  <c r="B144" i="2"/>
  <c r="C144" i="2"/>
  <c r="D144" i="2"/>
  <c r="F144" i="2"/>
  <c r="H144" i="2"/>
  <c r="B133" i="2"/>
  <c r="C133" i="2"/>
  <c r="D133" i="2"/>
  <c r="F133" i="2"/>
  <c r="H133" i="2"/>
  <c r="B134" i="2"/>
  <c r="C134" i="2"/>
  <c r="D134" i="2"/>
  <c r="F134" i="2"/>
  <c r="H134" i="2"/>
  <c r="B135" i="2"/>
  <c r="C135" i="2"/>
  <c r="D135" i="2"/>
  <c r="F135" i="2"/>
  <c r="H135" i="2"/>
  <c r="B136" i="2"/>
  <c r="C136" i="2"/>
  <c r="D136" i="2"/>
  <c r="F136" i="2"/>
  <c r="H136" i="2"/>
  <c r="B137" i="2"/>
  <c r="C137" i="2"/>
  <c r="D137" i="2"/>
  <c r="F137" i="2"/>
  <c r="H137" i="2"/>
  <c r="B138" i="2"/>
  <c r="C138" i="2"/>
  <c r="D138" i="2"/>
  <c r="F138" i="2"/>
  <c r="H138" i="2"/>
  <c r="B127" i="2"/>
  <c r="C127" i="2"/>
  <c r="D127" i="2"/>
  <c r="F127" i="2"/>
  <c r="H127" i="2"/>
  <c r="B128" i="2"/>
  <c r="C128" i="2"/>
  <c r="D128" i="2"/>
  <c r="F128" i="2"/>
  <c r="H128" i="2"/>
  <c r="B129" i="2"/>
  <c r="C129" i="2"/>
  <c r="D129" i="2"/>
  <c r="F129" i="2"/>
  <c r="H129" i="2"/>
  <c r="B130" i="2"/>
  <c r="C130" i="2"/>
  <c r="D130" i="2"/>
  <c r="F130" i="2"/>
  <c r="H130" i="2"/>
  <c r="B131" i="2"/>
  <c r="C131" i="2"/>
  <c r="D131" i="2"/>
  <c r="F131" i="2"/>
  <c r="H131" i="2"/>
  <c r="B132" i="2"/>
  <c r="C132" i="2"/>
  <c r="D132" i="2"/>
  <c r="F132" i="2"/>
  <c r="H132" i="2"/>
  <c r="B121" i="2"/>
  <c r="C121" i="2"/>
  <c r="D121" i="2"/>
  <c r="F121" i="2"/>
  <c r="H121" i="2"/>
  <c r="B122" i="2"/>
  <c r="C122" i="2"/>
  <c r="D122" i="2"/>
  <c r="F122" i="2"/>
  <c r="H122" i="2"/>
  <c r="B123" i="2"/>
  <c r="C123" i="2"/>
  <c r="D123" i="2"/>
  <c r="F123" i="2"/>
  <c r="H123" i="2"/>
  <c r="B124" i="2"/>
  <c r="C124" i="2"/>
  <c r="D124" i="2"/>
  <c r="F124" i="2"/>
  <c r="H124" i="2"/>
  <c r="B125" i="2"/>
  <c r="C125" i="2"/>
  <c r="D125" i="2"/>
  <c r="F125" i="2"/>
  <c r="H125" i="2"/>
  <c r="B126" i="2"/>
  <c r="C126" i="2"/>
  <c r="D126" i="2"/>
  <c r="F126" i="2"/>
  <c r="H126" i="2"/>
  <c r="B115" i="2"/>
  <c r="C115" i="2"/>
  <c r="D115" i="2"/>
  <c r="F115" i="2"/>
  <c r="H115" i="2"/>
  <c r="B116" i="2"/>
  <c r="C116" i="2"/>
  <c r="D116" i="2"/>
  <c r="F116" i="2"/>
  <c r="H116" i="2"/>
  <c r="B117" i="2"/>
  <c r="C117" i="2"/>
  <c r="D117" i="2"/>
  <c r="F117" i="2"/>
  <c r="H117" i="2"/>
  <c r="B118" i="2"/>
  <c r="C118" i="2"/>
  <c r="D118" i="2"/>
  <c r="F118" i="2"/>
  <c r="H118" i="2"/>
  <c r="B119" i="2"/>
  <c r="C119" i="2"/>
  <c r="D119" i="2"/>
  <c r="F119" i="2"/>
  <c r="H119" i="2"/>
  <c r="B120" i="2"/>
  <c r="C120" i="2"/>
  <c r="D120" i="2"/>
  <c r="F120" i="2"/>
  <c r="H120" i="2"/>
  <c r="B109" i="2"/>
  <c r="C109" i="2"/>
  <c r="D109" i="2"/>
  <c r="F109" i="2"/>
  <c r="H109" i="2"/>
  <c r="B110" i="2"/>
  <c r="C110" i="2"/>
  <c r="D110" i="2"/>
  <c r="F110" i="2"/>
  <c r="H110" i="2"/>
  <c r="B111" i="2"/>
  <c r="C111" i="2"/>
  <c r="D111" i="2"/>
  <c r="F111" i="2"/>
  <c r="H111" i="2"/>
  <c r="B112" i="2"/>
  <c r="C112" i="2"/>
  <c r="D112" i="2"/>
  <c r="F112" i="2"/>
  <c r="H112" i="2"/>
  <c r="B113" i="2"/>
  <c r="C113" i="2"/>
  <c r="D113" i="2"/>
  <c r="F113" i="2"/>
  <c r="H113" i="2"/>
  <c r="B114" i="2"/>
  <c r="C114" i="2"/>
  <c r="D114" i="2"/>
  <c r="F114" i="2"/>
  <c r="H114" i="2"/>
  <c r="D169" i="1"/>
  <c r="G109" i="2"/>
  <c r="H169" i="1"/>
  <c r="I109" i="2" s="1"/>
  <c r="D170" i="1"/>
  <c r="H170" i="1"/>
  <c r="I110" i="2" s="1"/>
  <c r="D171" i="1"/>
  <c r="H171" i="1"/>
  <c r="I111" i="2" s="1"/>
  <c r="D172" i="1"/>
  <c r="G112" i="2"/>
  <c r="H172" i="1"/>
  <c r="I112" i="2" s="1"/>
  <c r="D173" i="1"/>
  <c r="G113" i="2"/>
  <c r="H173" i="1"/>
  <c r="I113" i="2" s="1"/>
  <c r="D174" i="1"/>
  <c r="H174" i="1"/>
  <c r="I114" i="2" s="1"/>
  <c r="B103" i="2"/>
  <c r="C103" i="2"/>
  <c r="D103" i="2"/>
  <c r="F103" i="2"/>
  <c r="H103" i="2"/>
  <c r="B104" i="2"/>
  <c r="C104" i="2"/>
  <c r="D104" i="2"/>
  <c r="F104" i="2"/>
  <c r="H104" i="2"/>
  <c r="B105" i="2"/>
  <c r="C105" i="2"/>
  <c r="D105" i="2"/>
  <c r="F105" i="2"/>
  <c r="H105" i="2"/>
  <c r="B106" i="2"/>
  <c r="C106" i="2"/>
  <c r="D106" i="2"/>
  <c r="F106" i="2"/>
  <c r="H106" i="2"/>
  <c r="B107" i="2"/>
  <c r="C107" i="2"/>
  <c r="D107" i="2"/>
  <c r="F107" i="2"/>
  <c r="H107" i="2"/>
  <c r="B108" i="2"/>
  <c r="C108" i="2"/>
  <c r="D108" i="2"/>
  <c r="F108" i="2"/>
  <c r="H108" i="2"/>
  <c r="B97" i="2"/>
  <c r="C97" i="2"/>
  <c r="D97" i="2"/>
  <c r="F97" i="2"/>
  <c r="H97" i="2"/>
  <c r="B98" i="2"/>
  <c r="C98" i="2"/>
  <c r="D98" i="2"/>
  <c r="F98" i="2"/>
  <c r="H98" i="2"/>
  <c r="B99" i="2"/>
  <c r="C99" i="2"/>
  <c r="D99" i="2"/>
  <c r="F99" i="2"/>
  <c r="H99" i="2"/>
  <c r="B100" i="2"/>
  <c r="C100" i="2"/>
  <c r="D100" i="2"/>
  <c r="F100" i="2"/>
  <c r="H100" i="2"/>
  <c r="B101" i="2"/>
  <c r="C101" i="2"/>
  <c r="D101" i="2"/>
  <c r="F101" i="2"/>
  <c r="H101" i="2"/>
  <c r="B102" i="2"/>
  <c r="C102" i="2"/>
  <c r="D102" i="2"/>
  <c r="F102" i="2"/>
  <c r="H102" i="2"/>
  <c r="B91" i="2"/>
  <c r="C91" i="2"/>
  <c r="D91" i="2"/>
  <c r="F91" i="2"/>
  <c r="H91" i="2"/>
  <c r="B92" i="2"/>
  <c r="C92" i="2"/>
  <c r="D92" i="2"/>
  <c r="F92" i="2"/>
  <c r="H92" i="2"/>
  <c r="B93" i="2"/>
  <c r="C93" i="2"/>
  <c r="D93" i="2"/>
  <c r="F93" i="2"/>
  <c r="H93" i="2"/>
  <c r="B94" i="2"/>
  <c r="C94" i="2"/>
  <c r="D94" i="2"/>
  <c r="F94" i="2"/>
  <c r="H94" i="2"/>
  <c r="B95" i="2"/>
  <c r="C95" i="2"/>
  <c r="D95" i="2"/>
  <c r="F95" i="2"/>
  <c r="H95" i="2"/>
  <c r="B96" i="2"/>
  <c r="C96" i="2"/>
  <c r="D96" i="2"/>
  <c r="F96" i="2"/>
  <c r="H96" i="2"/>
  <c r="B85" i="2"/>
  <c r="C85" i="2"/>
  <c r="D85" i="2"/>
  <c r="F85" i="2"/>
  <c r="H85" i="2"/>
  <c r="B86" i="2"/>
  <c r="C86" i="2"/>
  <c r="D86" i="2"/>
  <c r="F86" i="2"/>
  <c r="H86" i="2"/>
  <c r="B87" i="2"/>
  <c r="C87" i="2"/>
  <c r="D87" i="2"/>
  <c r="F87" i="2"/>
  <c r="H87" i="2"/>
  <c r="B88" i="2"/>
  <c r="C88" i="2"/>
  <c r="D88" i="2"/>
  <c r="F88" i="2"/>
  <c r="H88" i="2"/>
  <c r="B89" i="2"/>
  <c r="C89" i="2"/>
  <c r="D89" i="2"/>
  <c r="F89" i="2"/>
  <c r="H89" i="2"/>
  <c r="B90" i="2"/>
  <c r="C90" i="2"/>
  <c r="D90" i="2"/>
  <c r="F90" i="2"/>
  <c r="H90" i="2"/>
  <c r="B79" i="2"/>
  <c r="C79" i="2"/>
  <c r="D79" i="2"/>
  <c r="F79" i="2"/>
  <c r="H79" i="2"/>
  <c r="B80" i="2"/>
  <c r="C80" i="2"/>
  <c r="D80" i="2"/>
  <c r="F80" i="2"/>
  <c r="H80" i="2"/>
  <c r="B81" i="2"/>
  <c r="C81" i="2"/>
  <c r="D81" i="2"/>
  <c r="F81" i="2"/>
  <c r="H81" i="2"/>
  <c r="B82" i="2"/>
  <c r="C82" i="2"/>
  <c r="D82" i="2"/>
  <c r="F82" i="2"/>
  <c r="H82" i="2"/>
  <c r="B83" i="2"/>
  <c r="C83" i="2"/>
  <c r="D83" i="2"/>
  <c r="F83" i="2"/>
  <c r="H83" i="2"/>
  <c r="B84" i="2"/>
  <c r="C84" i="2"/>
  <c r="D84" i="2"/>
  <c r="F84" i="2"/>
  <c r="H84" i="2"/>
  <c r="B73" i="2"/>
  <c r="C73" i="2"/>
  <c r="D73" i="2"/>
  <c r="F73" i="2"/>
  <c r="H73" i="2"/>
  <c r="B74" i="2"/>
  <c r="C74" i="2"/>
  <c r="D74" i="2"/>
  <c r="F74" i="2"/>
  <c r="H74" i="2"/>
  <c r="B75" i="2"/>
  <c r="C75" i="2"/>
  <c r="D75" i="2"/>
  <c r="F75" i="2"/>
  <c r="H75" i="2"/>
  <c r="B76" i="2"/>
  <c r="C76" i="2"/>
  <c r="D76" i="2"/>
  <c r="F76" i="2"/>
  <c r="H76" i="2"/>
  <c r="B77" i="2"/>
  <c r="C77" i="2"/>
  <c r="D77" i="2"/>
  <c r="F77" i="2"/>
  <c r="H77" i="2"/>
  <c r="B78" i="2"/>
  <c r="C78" i="2"/>
  <c r="D78" i="2"/>
  <c r="F78" i="2"/>
  <c r="H78" i="2"/>
  <c r="B21" i="2"/>
  <c r="C21" i="2"/>
  <c r="D21" i="2"/>
  <c r="F21" i="2"/>
  <c r="H21" i="2"/>
  <c r="B22" i="2"/>
  <c r="C22" i="2"/>
  <c r="D22" i="2"/>
  <c r="F22" i="2"/>
  <c r="H22" i="2"/>
  <c r="B44" i="2"/>
  <c r="C44" i="2"/>
  <c r="D44" i="2"/>
  <c r="F44" i="2"/>
  <c r="H44" i="2"/>
  <c r="B39" i="2"/>
  <c r="C39" i="2"/>
  <c r="D39" i="2"/>
  <c r="F39" i="2"/>
  <c r="H39" i="2"/>
  <c r="B30" i="2"/>
  <c r="C30" i="2"/>
  <c r="D30" i="2"/>
  <c r="F30" i="2"/>
  <c r="H30" i="2"/>
  <c r="B72" i="2"/>
  <c r="C72" i="2"/>
  <c r="D72" i="2"/>
  <c r="F72" i="2"/>
  <c r="H72" i="2"/>
  <c r="B29" i="2"/>
  <c r="C29" i="2"/>
  <c r="D29" i="2"/>
  <c r="F29" i="2"/>
  <c r="H29" i="2"/>
  <c r="B36" i="2"/>
  <c r="C36" i="2"/>
  <c r="D36" i="2"/>
  <c r="F36" i="2"/>
  <c r="H36" i="2"/>
  <c r="B24" i="2"/>
  <c r="C24" i="2"/>
  <c r="D24" i="2"/>
  <c r="F24" i="2"/>
  <c r="H24" i="2"/>
  <c r="B45" i="2"/>
  <c r="C45" i="2"/>
  <c r="D45" i="2"/>
  <c r="F45" i="2"/>
  <c r="H45" i="2"/>
  <c r="B47" i="2"/>
  <c r="C47" i="2"/>
  <c r="D47" i="2"/>
  <c r="F47" i="2"/>
  <c r="H47" i="2"/>
  <c r="B71" i="2"/>
  <c r="C71" i="2"/>
  <c r="D71" i="2"/>
  <c r="F71" i="2"/>
  <c r="H71" i="2"/>
  <c r="B6" i="2"/>
  <c r="C6" i="2"/>
  <c r="D6" i="2"/>
  <c r="F6" i="2"/>
  <c r="H6" i="2"/>
  <c r="B8" i="2"/>
  <c r="C8" i="2"/>
  <c r="D8" i="2"/>
  <c r="F8" i="2"/>
  <c r="H8" i="2"/>
  <c r="B3" i="2"/>
  <c r="C3" i="2"/>
  <c r="D3" i="2"/>
  <c r="F3" i="2"/>
  <c r="H3" i="2"/>
  <c r="B9" i="2"/>
  <c r="C9" i="2"/>
  <c r="D9" i="2"/>
  <c r="F9" i="2"/>
  <c r="H9" i="2"/>
  <c r="B5" i="2"/>
  <c r="C5" i="2"/>
  <c r="D5" i="2"/>
  <c r="F5" i="2"/>
  <c r="H5" i="2"/>
  <c r="B11" i="2"/>
  <c r="C11" i="2"/>
  <c r="D11" i="2"/>
  <c r="F11" i="2"/>
  <c r="H11" i="2"/>
  <c r="B23" i="2"/>
  <c r="C23" i="2"/>
  <c r="D23" i="2"/>
  <c r="F23" i="2"/>
  <c r="H23" i="2"/>
  <c r="B16" i="2"/>
  <c r="C16" i="2"/>
  <c r="D16" i="2"/>
  <c r="F16" i="2"/>
  <c r="H16" i="2"/>
  <c r="B48" i="2"/>
  <c r="C48" i="2"/>
  <c r="D48" i="2"/>
  <c r="F48" i="2"/>
  <c r="H48" i="2"/>
  <c r="B42" i="2"/>
  <c r="C42" i="2"/>
  <c r="D42" i="2"/>
  <c r="F42" i="2"/>
  <c r="H42" i="2"/>
  <c r="B14" i="2"/>
  <c r="C14" i="2"/>
  <c r="D14" i="2"/>
  <c r="F14" i="2"/>
  <c r="H14" i="2"/>
  <c r="B46" i="2"/>
  <c r="C46" i="2"/>
  <c r="D46" i="2"/>
  <c r="F46" i="2"/>
  <c r="H46" i="2"/>
  <c r="B15" i="2"/>
  <c r="C15" i="2"/>
  <c r="D15" i="2"/>
  <c r="F15" i="2"/>
  <c r="H15" i="2"/>
  <c r="B37" i="2"/>
  <c r="C37" i="2"/>
  <c r="D37" i="2"/>
  <c r="F37" i="2"/>
  <c r="H37" i="2"/>
  <c r="B7" i="2"/>
  <c r="C7" i="2"/>
  <c r="D7" i="2"/>
  <c r="F7" i="2"/>
  <c r="H7" i="2"/>
  <c r="B26" i="2"/>
  <c r="C26" i="2"/>
  <c r="D26" i="2"/>
  <c r="F26" i="2"/>
  <c r="H26" i="2"/>
  <c r="B34" i="2"/>
  <c r="C34" i="2"/>
  <c r="D34" i="2"/>
  <c r="F34" i="2"/>
  <c r="H34" i="2"/>
  <c r="B70" i="2"/>
  <c r="C70" i="2"/>
  <c r="D70" i="2"/>
  <c r="F70" i="2"/>
  <c r="H70" i="2"/>
  <c r="B33" i="2"/>
  <c r="C33" i="2"/>
  <c r="D33" i="2"/>
  <c r="F33" i="2"/>
  <c r="H33" i="2"/>
  <c r="B41" i="2"/>
  <c r="C41" i="2"/>
  <c r="D41" i="2"/>
  <c r="F41" i="2"/>
  <c r="H41" i="2"/>
  <c r="B28" i="2"/>
  <c r="C28" i="2"/>
  <c r="D28" i="2"/>
  <c r="F28" i="2"/>
  <c r="H28" i="2"/>
  <c r="B32" i="2"/>
  <c r="C32" i="2"/>
  <c r="D32" i="2"/>
  <c r="F32" i="2"/>
  <c r="H32" i="2"/>
  <c r="B38" i="2"/>
  <c r="C38" i="2"/>
  <c r="D38" i="2"/>
  <c r="F38" i="2"/>
  <c r="H38" i="2"/>
  <c r="B27" i="2"/>
  <c r="C27" i="2"/>
  <c r="D27" i="2"/>
  <c r="F27" i="2"/>
  <c r="H27" i="2"/>
  <c r="B43" i="2"/>
  <c r="C43" i="2"/>
  <c r="D43" i="2"/>
  <c r="F43" i="2"/>
  <c r="H43" i="2"/>
  <c r="B20" i="2"/>
  <c r="C20" i="2"/>
  <c r="D20" i="2"/>
  <c r="F20" i="2"/>
  <c r="H20" i="2"/>
  <c r="B40" i="2"/>
  <c r="C40" i="2"/>
  <c r="D40" i="2"/>
  <c r="F40" i="2"/>
  <c r="H40" i="2"/>
  <c r="B12" i="2"/>
  <c r="C12" i="2"/>
  <c r="D12" i="2"/>
  <c r="F12" i="2"/>
  <c r="H12" i="2"/>
  <c r="B17" i="2"/>
  <c r="C17" i="2"/>
  <c r="D17" i="2"/>
  <c r="F17" i="2"/>
  <c r="H17" i="2"/>
  <c r="B69" i="2"/>
  <c r="C69" i="2"/>
  <c r="D69" i="2"/>
  <c r="F69" i="2"/>
  <c r="H69" i="2"/>
  <c r="B13" i="2"/>
  <c r="C13" i="2"/>
  <c r="D13" i="2"/>
  <c r="F13" i="2"/>
  <c r="H13" i="2"/>
  <c r="B10" i="2"/>
  <c r="C10" i="2"/>
  <c r="D10" i="2"/>
  <c r="F10" i="2"/>
  <c r="H10" i="2"/>
  <c r="B19" i="2"/>
  <c r="C19" i="2"/>
  <c r="D19" i="2"/>
  <c r="F19" i="2"/>
  <c r="H19" i="2"/>
  <c r="B18" i="2"/>
  <c r="C18" i="2"/>
  <c r="D18" i="2"/>
  <c r="F18" i="2"/>
  <c r="H18" i="2"/>
  <c r="B31" i="2"/>
  <c r="C31" i="2"/>
  <c r="D31" i="2"/>
  <c r="F31" i="2"/>
  <c r="H31" i="2"/>
  <c r="B25" i="2"/>
  <c r="C25" i="2"/>
  <c r="D25" i="2"/>
  <c r="F25" i="2"/>
  <c r="H25" i="2"/>
  <c r="B4" i="2"/>
  <c r="C4" i="2"/>
  <c r="F4" i="2"/>
  <c r="H4" i="2"/>
  <c r="B35" i="2"/>
  <c r="C35" i="2"/>
  <c r="F35" i="2"/>
  <c r="H35" i="2"/>
  <c r="B49" i="2"/>
  <c r="C49" i="2"/>
  <c r="F49" i="2"/>
  <c r="H49" i="2"/>
  <c r="B50" i="2"/>
  <c r="C50" i="2"/>
  <c r="F50" i="2"/>
  <c r="H50" i="2"/>
  <c r="B51" i="2"/>
  <c r="C51" i="2"/>
  <c r="F51" i="2"/>
  <c r="H51" i="2"/>
  <c r="B52" i="2"/>
  <c r="C52" i="2"/>
  <c r="D52" i="2"/>
  <c r="F52" i="2"/>
  <c r="H52" i="2"/>
  <c r="B53" i="2"/>
  <c r="C53" i="2"/>
  <c r="D53" i="2"/>
  <c r="F53" i="2"/>
  <c r="H53" i="2"/>
  <c r="B54" i="2"/>
  <c r="C54" i="2"/>
  <c r="D54" i="2"/>
  <c r="F54" i="2"/>
  <c r="H54" i="2"/>
  <c r="B55" i="2"/>
  <c r="C55" i="2"/>
  <c r="D55" i="2"/>
  <c r="F55" i="2"/>
  <c r="H55" i="2"/>
  <c r="B56" i="2"/>
  <c r="C56" i="2"/>
  <c r="D56" i="2"/>
  <c r="F56" i="2"/>
  <c r="H56" i="2"/>
  <c r="B57" i="2"/>
  <c r="C57" i="2"/>
  <c r="D57" i="2"/>
  <c r="F57" i="2"/>
  <c r="H57" i="2"/>
  <c r="B58" i="2"/>
  <c r="C58" i="2"/>
  <c r="D58" i="2"/>
  <c r="F58" i="2"/>
  <c r="H58" i="2"/>
  <c r="B59" i="2"/>
  <c r="C59" i="2"/>
  <c r="D59" i="2"/>
  <c r="F59" i="2"/>
  <c r="H59" i="2"/>
  <c r="B60" i="2"/>
  <c r="C60" i="2"/>
  <c r="D60" i="2"/>
  <c r="F60" i="2"/>
  <c r="H60" i="2"/>
  <c r="B61" i="2"/>
  <c r="C61" i="2"/>
  <c r="D61" i="2"/>
  <c r="F61" i="2"/>
  <c r="H61" i="2"/>
  <c r="B62" i="2"/>
  <c r="C62" i="2"/>
  <c r="D62" i="2"/>
  <c r="F62" i="2"/>
  <c r="H62" i="2"/>
  <c r="B63" i="2"/>
  <c r="C63" i="2"/>
  <c r="D63" i="2"/>
  <c r="F63" i="2"/>
  <c r="H63" i="2"/>
  <c r="B64" i="2"/>
  <c r="C64" i="2"/>
  <c r="D64" i="2"/>
  <c r="F64" i="2"/>
  <c r="H64" i="2"/>
  <c r="B65" i="2"/>
  <c r="C65" i="2"/>
  <c r="D65" i="2"/>
  <c r="F65" i="2"/>
  <c r="H65" i="2"/>
  <c r="B66" i="2"/>
  <c r="C66" i="2"/>
  <c r="D66" i="2"/>
  <c r="F66" i="2"/>
  <c r="H66" i="2"/>
  <c r="B67" i="2"/>
  <c r="C67" i="2"/>
  <c r="D67" i="2"/>
  <c r="F67" i="2"/>
  <c r="H67" i="2"/>
  <c r="B68" i="2"/>
  <c r="C68" i="2"/>
  <c r="D68" i="2"/>
  <c r="F68" i="2"/>
  <c r="H68" i="2"/>
  <c r="H244" i="1"/>
  <c r="I156" i="2" s="1"/>
  <c r="G156" i="2"/>
  <c r="D244" i="1"/>
  <c r="H243" i="1"/>
  <c r="I155" i="2" s="1"/>
  <c r="G155" i="2"/>
  <c r="D243" i="1"/>
  <c r="H242" i="1"/>
  <c r="I154" i="2" s="1"/>
  <c r="G154" i="2"/>
  <c r="D242" i="1"/>
  <c r="H241" i="1"/>
  <c r="I153" i="2" s="1"/>
  <c r="G153" i="2"/>
  <c r="D241" i="1"/>
  <c r="H240" i="1"/>
  <c r="I152" i="2" s="1"/>
  <c r="G152" i="2"/>
  <c r="D240" i="1"/>
  <c r="H239" i="1"/>
  <c r="I151" i="2" s="1"/>
  <c r="G151" i="2"/>
  <c r="D239" i="1"/>
  <c r="H234" i="1"/>
  <c r="I150" i="2" s="1"/>
  <c r="G150" i="2"/>
  <c r="D234" i="1"/>
  <c r="H233" i="1"/>
  <c r="I149" i="2" s="1"/>
  <c r="G149" i="2"/>
  <c r="D233" i="1"/>
  <c r="H232" i="1"/>
  <c r="I148" i="2" s="1"/>
  <c r="G148" i="2"/>
  <c r="D232" i="1"/>
  <c r="H231" i="1"/>
  <c r="I147" i="2" s="1"/>
  <c r="G147" i="2"/>
  <c r="D231" i="1"/>
  <c r="H230" i="1"/>
  <c r="I146" i="2" s="1"/>
  <c r="G146" i="2"/>
  <c r="D230" i="1"/>
  <c r="H229" i="1"/>
  <c r="I145" i="2" s="1"/>
  <c r="G145" i="2"/>
  <c r="D229" i="1"/>
  <c r="H224" i="1"/>
  <c r="I144" i="2" s="1"/>
  <c r="G144" i="2"/>
  <c r="D224" i="1"/>
  <c r="H223" i="1"/>
  <c r="I143" i="2" s="1"/>
  <c r="G143" i="2"/>
  <c r="D223" i="1"/>
  <c r="H222" i="1"/>
  <c r="I142" i="2" s="1"/>
  <c r="G142" i="2"/>
  <c r="D222" i="1"/>
  <c r="H221" i="1"/>
  <c r="I141" i="2" s="1"/>
  <c r="G141" i="2"/>
  <c r="D221" i="1"/>
  <c r="H220" i="1"/>
  <c r="I140" i="2" s="1"/>
  <c r="G140" i="2"/>
  <c r="D220" i="1"/>
  <c r="H219" i="1"/>
  <c r="I139" i="2" s="1"/>
  <c r="G139" i="2"/>
  <c r="D219" i="1"/>
  <c r="H214" i="1"/>
  <c r="I138" i="2" s="1"/>
  <c r="G138" i="2"/>
  <c r="D214" i="1"/>
  <c r="H213" i="1"/>
  <c r="I137" i="2" s="1"/>
  <c r="G137" i="2"/>
  <c r="D213" i="1"/>
  <c r="H212" i="1"/>
  <c r="I136" i="2" s="1"/>
  <c r="G136" i="2"/>
  <c r="D212" i="1"/>
  <c r="H211" i="1"/>
  <c r="I135" i="2" s="1"/>
  <c r="G135" i="2"/>
  <c r="D211" i="1"/>
  <c r="H210" i="1"/>
  <c r="I134" i="2" s="1"/>
  <c r="G134" i="2"/>
  <c r="D210" i="1"/>
  <c r="H209" i="1"/>
  <c r="I133" i="2" s="1"/>
  <c r="G133" i="2"/>
  <c r="D209" i="1"/>
  <c r="H204" i="1"/>
  <c r="I132" i="2" s="1"/>
  <c r="G132" i="2"/>
  <c r="D204" i="1"/>
  <c r="H203" i="1"/>
  <c r="I131" i="2" s="1"/>
  <c r="G131" i="2"/>
  <c r="D203" i="1"/>
  <c r="H202" i="1"/>
  <c r="I130" i="2" s="1"/>
  <c r="G130" i="2"/>
  <c r="D202" i="1"/>
  <c r="H201" i="1"/>
  <c r="I129" i="2" s="1"/>
  <c r="G129" i="2"/>
  <c r="D201" i="1"/>
  <c r="H200" i="1"/>
  <c r="I128" i="2" s="1"/>
  <c r="G128" i="2"/>
  <c r="D200" i="1"/>
  <c r="H199" i="1"/>
  <c r="I127" i="2" s="1"/>
  <c r="G127" i="2"/>
  <c r="D199" i="1"/>
  <c r="H194" i="1"/>
  <c r="I126" i="2" s="1"/>
  <c r="G126" i="2"/>
  <c r="D194" i="1"/>
  <c r="H193" i="1"/>
  <c r="I125" i="2" s="1"/>
  <c r="G125" i="2"/>
  <c r="D193" i="1"/>
  <c r="H192" i="1"/>
  <c r="I124" i="2" s="1"/>
  <c r="G124" i="2"/>
  <c r="D192" i="1"/>
  <c r="H191" i="1"/>
  <c r="I123" i="2" s="1"/>
  <c r="G123" i="2"/>
  <c r="D191" i="1"/>
  <c r="H190" i="1"/>
  <c r="I122" i="2" s="1"/>
  <c r="G122" i="2"/>
  <c r="D190" i="1"/>
  <c r="H189" i="1"/>
  <c r="I121" i="2" s="1"/>
  <c r="G121" i="2"/>
  <c r="D189" i="1"/>
  <c r="H184" i="1"/>
  <c r="I120" i="2" s="1"/>
  <c r="G120" i="2"/>
  <c r="D184" i="1"/>
  <c r="H183" i="1"/>
  <c r="I119" i="2" s="1"/>
  <c r="G119" i="2"/>
  <c r="D183" i="1"/>
  <c r="H182" i="1"/>
  <c r="I118" i="2" s="1"/>
  <c r="G118" i="2"/>
  <c r="D182" i="1"/>
  <c r="H181" i="1"/>
  <c r="I117" i="2" s="1"/>
  <c r="G117" i="2"/>
  <c r="D181" i="1"/>
  <c r="H180" i="1"/>
  <c r="I116" i="2" s="1"/>
  <c r="G116" i="2"/>
  <c r="D180" i="1"/>
  <c r="H179" i="1"/>
  <c r="I115" i="2" s="1"/>
  <c r="G115" i="2"/>
  <c r="D179" i="1"/>
  <c r="H164" i="1"/>
  <c r="I108" i="2" s="1"/>
  <c r="G108" i="2"/>
  <c r="D164" i="1"/>
  <c r="H163" i="1"/>
  <c r="I107" i="2" s="1"/>
  <c r="G107" i="2"/>
  <c r="D163" i="1"/>
  <c r="H162" i="1"/>
  <c r="I106" i="2" s="1"/>
  <c r="G106" i="2"/>
  <c r="D162" i="1"/>
  <c r="H161" i="1"/>
  <c r="I105" i="2" s="1"/>
  <c r="G105" i="2"/>
  <c r="D161" i="1"/>
  <c r="H160" i="1"/>
  <c r="I104" i="2" s="1"/>
  <c r="G104" i="2"/>
  <c r="D160" i="1"/>
  <c r="H159" i="1"/>
  <c r="I103" i="2" s="1"/>
  <c r="G103" i="2"/>
  <c r="D159" i="1"/>
  <c r="H154" i="1"/>
  <c r="I102" i="2" s="1"/>
  <c r="G102" i="2"/>
  <c r="D154" i="1"/>
  <c r="H153" i="1"/>
  <c r="I101" i="2" s="1"/>
  <c r="G101" i="2"/>
  <c r="D153" i="1"/>
  <c r="H152" i="1"/>
  <c r="G100" i="2"/>
  <c r="D152" i="1"/>
  <c r="H151" i="1"/>
  <c r="I99" i="2" s="1"/>
  <c r="G99" i="2"/>
  <c r="D151" i="1"/>
  <c r="H150" i="1"/>
  <c r="I98" i="2" s="1"/>
  <c r="G98" i="2"/>
  <c r="D150" i="1"/>
  <c r="H149" i="1"/>
  <c r="I97" i="2" s="1"/>
  <c r="G97" i="2"/>
  <c r="D149" i="1"/>
  <c r="H144" i="1"/>
  <c r="I96" i="2" s="1"/>
  <c r="D144" i="1"/>
  <c r="H143" i="1"/>
  <c r="I95" i="2" s="1"/>
  <c r="D143" i="1"/>
  <c r="H142" i="1"/>
  <c r="I94" i="2" s="1"/>
  <c r="G94" i="2"/>
  <c r="D142" i="1"/>
  <c r="H141" i="1"/>
  <c r="I93" i="2" s="1"/>
  <c r="D141" i="1"/>
  <c r="H140" i="1"/>
  <c r="I92" i="2" s="1"/>
  <c r="D140" i="1"/>
  <c r="H139" i="1"/>
  <c r="I91" i="2" s="1"/>
  <c r="G91" i="2"/>
  <c r="D139" i="1"/>
  <c r="H134" i="1"/>
  <c r="I90" i="2" s="1"/>
  <c r="G90" i="2"/>
  <c r="D134" i="1"/>
  <c r="H133" i="1"/>
  <c r="I89" i="2" s="1"/>
  <c r="G89" i="2"/>
  <c r="D133" i="1"/>
  <c r="H132" i="1"/>
  <c r="I88" i="2" s="1"/>
  <c r="G88" i="2"/>
  <c r="D132" i="1"/>
  <c r="H131" i="1"/>
  <c r="I87" i="2" s="1"/>
  <c r="G87" i="2"/>
  <c r="D131" i="1"/>
  <c r="H130" i="1"/>
  <c r="I86" i="2" s="1"/>
  <c r="G86" i="2"/>
  <c r="D130" i="1"/>
  <c r="H129" i="1"/>
  <c r="I85" i="2" s="1"/>
  <c r="G85" i="2"/>
  <c r="D129" i="1"/>
  <c r="H124" i="1"/>
  <c r="I84" i="2" s="1"/>
  <c r="G84" i="2"/>
  <c r="D124" i="1"/>
  <c r="H123" i="1"/>
  <c r="I83" i="2" s="1"/>
  <c r="G83" i="2"/>
  <c r="D123" i="1"/>
  <c r="H122" i="1"/>
  <c r="I82" i="2" s="1"/>
  <c r="G82" i="2"/>
  <c r="D122" i="1"/>
  <c r="H121" i="1"/>
  <c r="I81" i="2" s="1"/>
  <c r="G81" i="2"/>
  <c r="D121" i="1"/>
  <c r="H120" i="1"/>
  <c r="I80" i="2" s="1"/>
  <c r="G80" i="2"/>
  <c r="D120" i="1"/>
  <c r="H119" i="1"/>
  <c r="I79" i="2" s="1"/>
  <c r="G79" i="2"/>
  <c r="D119" i="1"/>
  <c r="H114" i="1"/>
  <c r="I78" i="2" s="1"/>
  <c r="G78" i="2"/>
  <c r="D114" i="1"/>
  <c r="H113" i="1"/>
  <c r="I77" i="2" s="1"/>
  <c r="G77" i="2"/>
  <c r="D113" i="1"/>
  <c r="H112" i="1"/>
  <c r="I76" i="2" s="1"/>
  <c r="G76" i="2"/>
  <c r="D112" i="1"/>
  <c r="H111" i="1"/>
  <c r="I75" i="2" s="1"/>
  <c r="G75" i="2"/>
  <c r="D111" i="1"/>
  <c r="H110" i="1"/>
  <c r="I74" i="2" s="1"/>
  <c r="G74" i="2"/>
  <c r="D110" i="1"/>
  <c r="H109" i="1"/>
  <c r="I73" i="2" s="1"/>
  <c r="G73" i="2"/>
  <c r="D109" i="1"/>
  <c r="H104" i="1"/>
  <c r="I72" i="2" s="1"/>
  <c r="G72" i="2"/>
  <c r="D104" i="1"/>
  <c r="H103" i="1"/>
  <c r="I30" i="2" s="1"/>
  <c r="G30" i="2"/>
  <c r="D103" i="1"/>
  <c r="H102" i="1"/>
  <c r="I39" i="2" s="1"/>
  <c r="G39" i="2"/>
  <c r="D102" i="1"/>
  <c r="H101" i="1"/>
  <c r="I44" i="2" s="1"/>
  <c r="G44" i="2"/>
  <c r="D101" i="1"/>
  <c r="H100" i="1"/>
  <c r="I22" i="2" s="1"/>
  <c r="G22" i="2"/>
  <c r="D100" i="1"/>
  <c r="H99" i="1"/>
  <c r="I21" i="2" s="1"/>
  <c r="G21" i="2"/>
  <c r="D99" i="1"/>
  <c r="H94" i="1"/>
  <c r="I71" i="2" s="1"/>
  <c r="D94" i="1"/>
  <c r="H93" i="1"/>
  <c r="I47" i="2" s="1"/>
  <c r="D93" i="1"/>
  <c r="H92" i="1"/>
  <c r="I45" i="2" s="1"/>
  <c r="D92" i="1"/>
  <c r="H91" i="1"/>
  <c r="I24" i="2" s="1"/>
  <c r="G24" i="2"/>
  <c r="D91" i="1"/>
  <c r="H90" i="1"/>
  <c r="I36" i="2" s="1"/>
  <c r="D90" i="1"/>
  <c r="H89" i="1"/>
  <c r="G29" i="2"/>
  <c r="D89" i="1"/>
  <c r="H84" i="1"/>
  <c r="I11" i="2" s="1"/>
  <c r="G11" i="2"/>
  <c r="D84" i="1"/>
  <c r="H83" i="1"/>
  <c r="I5" i="2" s="1"/>
  <c r="D83" i="1"/>
  <c r="H82" i="1"/>
  <c r="I9" i="2" s="1"/>
  <c r="G9" i="2"/>
  <c r="D82" i="1"/>
  <c r="H81" i="1"/>
  <c r="I3" i="2" s="1"/>
  <c r="D81" i="1"/>
  <c r="H80" i="1"/>
  <c r="I8" i="2" s="1"/>
  <c r="G8" i="2"/>
  <c r="D80" i="1"/>
  <c r="H79" i="1"/>
  <c r="I6" i="2" s="1"/>
  <c r="G6" i="2"/>
  <c r="D79" i="1"/>
  <c r="H74" i="1"/>
  <c r="I46" i="2" s="1"/>
  <c r="G46" i="2"/>
  <c r="D74" i="1"/>
  <c r="H73" i="1"/>
  <c r="I14" i="2" s="1"/>
  <c r="G14" i="2"/>
  <c r="D73" i="1"/>
  <c r="H72" i="1"/>
  <c r="I42" i="2" s="1"/>
  <c r="G42" i="2"/>
  <c r="D72" i="1"/>
  <c r="H71" i="1"/>
  <c r="I48" i="2" s="1"/>
  <c r="G48" i="2"/>
  <c r="D71" i="1"/>
  <c r="H70" i="1"/>
  <c r="I16" i="2" s="1"/>
  <c r="G16" i="2"/>
  <c r="D70" i="1"/>
  <c r="H69" i="1"/>
  <c r="I23" i="2" s="1"/>
  <c r="G23" i="2"/>
  <c r="D69" i="1"/>
  <c r="H64" i="1"/>
  <c r="I70" i="2" s="1"/>
  <c r="D64" i="1"/>
  <c r="H63" i="1"/>
  <c r="I34" i="2" s="1"/>
  <c r="G34" i="2"/>
  <c r="D63" i="1"/>
  <c r="H62" i="1"/>
  <c r="I26" i="2" s="1"/>
  <c r="D62" i="1"/>
  <c r="H61" i="1"/>
  <c r="I7" i="2" s="1"/>
  <c r="D61" i="1"/>
  <c r="H60" i="1"/>
  <c r="I37" i="2" s="1"/>
  <c r="D60" i="1"/>
  <c r="H59" i="1"/>
  <c r="G15" i="2"/>
  <c r="D59" i="1"/>
  <c r="H54" i="1"/>
  <c r="I27" i="2" s="1"/>
  <c r="G27" i="2"/>
  <c r="D54" i="1"/>
  <c r="H53" i="1"/>
  <c r="I38" i="2" s="1"/>
  <c r="D53" i="1"/>
  <c r="H52" i="1"/>
  <c r="I32" i="2" s="1"/>
  <c r="G32" i="2"/>
  <c r="D52" i="1"/>
  <c r="H51" i="1"/>
  <c r="I28" i="2" s="1"/>
  <c r="D51" i="1"/>
  <c r="H50" i="1"/>
  <c r="I41" i="2" s="1"/>
  <c r="G41" i="2"/>
  <c r="D50" i="1"/>
  <c r="H49" i="1"/>
  <c r="G33" i="2"/>
  <c r="D49" i="1"/>
  <c r="H44" i="1"/>
  <c r="I69" i="2" s="1"/>
  <c r="G69" i="2"/>
  <c r="D44" i="1"/>
  <c r="H43" i="1"/>
  <c r="I17" i="2" s="1"/>
  <c r="G17" i="2"/>
  <c r="D43" i="1"/>
  <c r="H42" i="1"/>
  <c r="I12" i="2" s="1"/>
  <c r="G12" i="2"/>
  <c r="D42" i="1"/>
  <c r="H41" i="1"/>
  <c r="I40" i="2" s="1"/>
  <c r="G40" i="2"/>
  <c r="D41" i="1"/>
  <c r="H40" i="1"/>
  <c r="I20" i="2" s="1"/>
  <c r="G20" i="2"/>
  <c r="D40" i="1"/>
  <c r="H39" i="1"/>
  <c r="I43" i="2" s="1"/>
  <c r="G43" i="2"/>
  <c r="D39" i="1"/>
  <c r="M42" i="1" l="1"/>
  <c r="N12" i="2" s="1"/>
  <c r="M70" i="1"/>
  <c r="N16" i="2" s="1"/>
  <c r="M74" i="1"/>
  <c r="N46" i="2" s="1"/>
  <c r="M122" i="1"/>
  <c r="N82" i="2" s="1"/>
  <c r="M130" i="1"/>
  <c r="M134" i="1"/>
  <c r="N90" i="2" s="1"/>
  <c r="M212" i="1"/>
  <c r="N136" i="2" s="1"/>
  <c r="M102" i="1"/>
  <c r="N39" i="2" s="1"/>
  <c r="M110" i="1"/>
  <c r="N74" i="2" s="1"/>
  <c r="M114" i="1"/>
  <c r="N78" i="2" s="1"/>
  <c r="M180" i="1"/>
  <c r="N116" i="2" s="1"/>
  <c r="M184" i="1"/>
  <c r="N120" i="2" s="1"/>
  <c r="M192" i="1"/>
  <c r="N124" i="2" s="1"/>
  <c r="M200" i="1"/>
  <c r="N128" i="2" s="1"/>
  <c r="M204" i="1"/>
  <c r="N132" i="2" s="1"/>
  <c r="M224" i="1"/>
  <c r="N144" i="2" s="1"/>
  <c r="M232" i="1"/>
  <c r="N148" i="2" s="1"/>
  <c r="M240" i="1"/>
  <c r="N152" i="2" s="1"/>
  <c r="M244" i="1"/>
  <c r="N156" i="2" s="1"/>
  <c r="M220" i="1"/>
  <c r="M19" i="2"/>
  <c r="M18" i="2"/>
  <c r="E26" i="2"/>
  <c r="M62" i="1"/>
  <c r="N26" i="2" s="1"/>
  <c r="E9" i="2"/>
  <c r="M82" i="1"/>
  <c r="N9" i="2" s="1"/>
  <c r="E71" i="2"/>
  <c r="M94" i="1"/>
  <c r="N71" i="2" s="1"/>
  <c r="E102" i="2"/>
  <c r="M154" i="1"/>
  <c r="N102" i="2" s="1"/>
  <c r="E106" i="2"/>
  <c r="M162" i="1"/>
  <c r="N106" i="2" s="1"/>
  <c r="M40" i="1"/>
  <c r="N20" i="2" s="1"/>
  <c r="E69" i="2"/>
  <c r="M44" i="1"/>
  <c r="N69" i="2" s="1"/>
  <c r="E32" i="2"/>
  <c r="M52" i="1"/>
  <c r="N32" i="2" s="1"/>
  <c r="E37" i="2"/>
  <c r="M60" i="1"/>
  <c r="N37" i="2" s="1"/>
  <c r="M64" i="1"/>
  <c r="N70" i="2" s="1"/>
  <c r="M72" i="1"/>
  <c r="N42" i="2" s="1"/>
  <c r="E8" i="2"/>
  <c r="M80" i="1"/>
  <c r="E11" i="2"/>
  <c r="M84" i="1"/>
  <c r="N11" i="2" s="1"/>
  <c r="M92" i="1"/>
  <c r="N45" i="2" s="1"/>
  <c r="M100" i="1"/>
  <c r="N22" i="2" s="1"/>
  <c r="M104" i="1"/>
  <c r="N72" i="2" s="1"/>
  <c r="M112" i="1"/>
  <c r="N76" i="2" s="1"/>
  <c r="M120" i="1"/>
  <c r="N80" i="2" s="1"/>
  <c r="M124" i="1"/>
  <c r="N84" i="2" s="1"/>
  <c r="M132" i="1"/>
  <c r="N88" i="2" s="1"/>
  <c r="E92" i="2"/>
  <c r="M140" i="1"/>
  <c r="N92" i="2" s="1"/>
  <c r="E96" i="2"/>
  <c r="M144" i="1"/>
  <c r="N96" i="2" s="1"/>
  <c r="E100" i="2"/>
  <c r="M152" i="1"/>
  <c r="N100" i="2" s="1"/>
  <c r="E104" i="2"/>
  <c r="M160" i="1"/>
  <c r="N104" i="2" s="1"/>
  <c r="E108" i="2"/>
  <c r="M164" i="1"/>
  <c r="N108" i="2" s="1"/>
  <c r="M182" i="1"/>
  <c r="N118" i="2" s="1"/>
  <c r="M190" i="1"/>
  <c r="N122" i="2" s="1"/>
  <c r="M194" i="1"/>
  <c r="N126" i="2" s="1"/>
  <c r="M202" i="1"/>
  <c r="N130" i="2" s="1"/>
  <c r="M210" i="1"/>
  <c r="N134" i="2" s="1"/>
  <c r="M214" i="1"/>
  <c r="M222" i="1"/>
  <c r="N142" i="2" s="1"/>
  <c r="M230" i="1"/>
  <c r="N146" i="2" s="1"/>
  <c r="M234" i="1"/>
  <c r="N150" i="2" s="1"/>
  <c r="M242" i="1"/>
  <c r="N154" i="2" s="1"/>
  <c r="M174" i="1"/>
  <c r="N114" i="2" s="1"/>
  <c r="E110" i="2"/>
  <c r="M170" i="1"/>
  <c r="N110" i="2" s="1"/>
  <c r="M39" i="1"/>
  <c r="M43" i="1"/>
  <c r="N17" i="2" s="1"/>
  <c r="E28" i="2"/>
  <c r="M51" i="1"/>
  <c r="N28" i="2" s="1"/>
  <c r="E15" i="2"/>
  <c r="M59" i="1"/>
  <c r="N15" i="2" s="1"/>
  <c r="E34" i="2"/>
  <c r="M63" i="1"/>
  <c r="N34" i="2" s="1"/>
  <c r="M71" i="1"/>
  <c r="N48" i="2" s="1"/>
  <c r="M79" i="1"/>
  <c r="E5" i="2"/>
  <c r="M83" i="1"/>
  <c r="N5" i="2" s="1"/>
  <c r="E24" i="2"/>
  <c r="M91" i="1"/>
  <c r="N24" i="2" s="1"/>
  <c r="E21" i="2"/>
  <c r="M99" i="1"/>
  <c r="M103" i="1"/>
  <c r="N30" i="2" s="1"/>
  <c r="M111" i="1"/>
  <c r="N75" i="2" s="1"/>
  <c r="M119" i="1"/>
  <c r="M123" i="1"/>
  <c r="N83" i="2" s="1"/>
  <c r="M131" i="1"/>
  <c r="N87" i="2" s="1"/>
  <c r="M139" i="1"/>
  <c r="N91" i="2" s="1"/>
  <c r="E95" i="2"/>
  <c r="M143" i="1"/>
  <c r="N95" i="2" s="1"/>
  <c r="E99" i="2"/>
  <c r="M151" i="1"/>
  <c r="N99" i="2" s="1"/>
  <c r="M159" i="1"/>
  <c r="E107" i="2"/>
  <c r="M163" i="1"/>
  <c r="N107" i="2" s="1"/>
  <c r="M181" i="1"/>
  <c r="N117" i="2" s="1"/>
  <c r="M189" i="1"/>
  <c r="M193" i="1"/>
  <c r="N125" i="2" s="1"/>
  <c r="M201" i="1"/>
  <c r="N129" i="2" s="1"/>
  <c r="M209" i="1"/>
  <c r="M213" i="1"/>
  <c r="N137" i="2" s="1"/>
  <c r="M221" i="1"/>
  <c r="N141" i="2" s="1"/>
  <c r="M229" i="1"/>
  <c r="M233" i="1"/>
  <c r="N149" i="2" s="1"/>
  <c r="M241" i="1"/>
  <c r="E111" i="2"/>
  <c r="M171" i="1"/>
  <c r="N111" i="2" s="1"/>
  <c r="E41" i="2"/>
  <c r="M50" i="1"/>
  <c r="N41" i="2" s="1"/>
  <c r="E27" i="2"/>
  <c r="M54" i="1"/>
  <c r="N27" i="2" s="1"/>
  <c r="E36" i="2"/>
  <c r="M90" i="1"/>
  <c r="N36" i="2" s="1"/>
  <c r="E94" i="2"/>
  <c r="M142" i="1"/>
  <c r="E98" i="2"/>
  <c r="M150" i="1"/>
  <c r="N98" i="2" s="1"/>
  <c r="E112" i="2"/>
  <c r="M172" i="1"/>
  <c r="N112" i="2" s="1"/>
  <c r="M41" i="1"/>
  <c r="N40" i="2" s="1"/>
  <c r="E33" i="2"/>
  <c r="M49" i="1"/>
  <c r="N33" i="2" s="1"/>
  <c r="E38" i="2"/>
  <c r="M53" i="1"/>
  <c r="N38" i="2" s="1"/>
  <c r="E7" i="2"/>
  <c r="M61" i="1"/>
  <c r="N7" i="2" s="1"/>
  <c r="M69" i="1"/>
  <c r="M73" i="1"/>
  <c r="N14" i="2" s="1"/>
  <c r="E3" i="2"/>
  <c r="M81" i="1"/>
  <c r="N3" i="2" s="1"/>
  <c r="E29" i="2"/>
  <c r="M89" i="1"/>
  <c r="N29" i="2" s="1"/>
  <c r="E47" i="2"/>
  <c r="M93" i="1"/>
  <c r="N47" i="2" s="1"/>
  <c r="M101" i="1"/>
  <c r="N44" i="2" s="1"/>
  <c r="M109" i="1"/>
  <c r="M113" i="1"/>
  <c r="N77" i="2" s="1"/>
  <c r="M121" i="1"/>
  <c r="N81" i="2" s="1"/>
  <c r="M129" i="1"/>
  <c r="M133" i="1"/>
  <c r="N89" i="2" s="1"/>
  <c r="E93" i="2"/>
  <c r="M141" i="1"/>
  <c r="N93" i="2" s="1"/>
  <c r="M149" i="1"/>
  <c r="E101" i="2"/>
  <c r="M153" i="1"/>
  <c r="N101" i="2" s="1"/>
  <c r="E105" i="2"/>
  <c r="M161" i="1"/>
  <c r="N105" i="2" s="1"/>
  <c r="M179" i="1"/>
  <c r="M183" i="1"/>
  <c r="N119" i="2" s="1"/>
  <c r="M191" i="1"/>
  <c r="N123" i="2" s="1"/>
  <c r="M199" i="1"/>
  <c r="M203" i="1"/>
  <c r="N131" i="2" s="1"/>
  <c r="M211" i="1"/>
  <c r="N135" i="2" s="1"/>
  <c r="M219" i="1"/>
  <c r="M223" i="1"/>
  <c r="N143" i="2" s="1"/>
  <c r="M231" i="1"/>
  <c r="N147" i="2" s="1"/>
  <c r="M239" i="1"/>
  <c r="M243" i="1"/>
  <c r="N155" i="2" s="1"/>
  <c r="E113" i="2"/>
  <c r="M173" i="1"/>
  <c r="N113" i="2" s="1"/>
  <c r="E109" i="2"/>
  <c r="M169" i="1"/>
  <c r="N86" i="2"/>
  <c r="N6" i="2"/>
  <c r="E114" i="2"/>
  <c r="E70" i="2"/>
  <c r="E45" i="2"/>
  <c r="I100" i="2"/>
  <c r="G28" i="2"/>
  <c r="G70" i="2"/>
  <c r="E86" i="2"/>
  <c r="E119" i="2"/>
  <c r="E129" i="2"/>
  <c r="E134" i="2"/>
  <c r="E138" i="2"/>
  <c r="E48" i="2"/>
  <c r="E39" i="2"/>
  <c r="E80" i="2"/>
  <c r="E84" i="2"/>
  <c r="E89" i="2"/>
  <c r="E118" i="2"/>
  <c r="E123" i="2"/>
  <c r="E128" i="2"/>
  <c r="E132" i="2"/>
  <c r="E137" i="2"/>
  <c r="E142" i="2"/>
  <c r="E147" i="2"/>
  <c r="E152" i="2"/>
  <c r="E156" i="2"/>
  <c r="E20" i="2"/>
  <c r="E17" i="2"/>
  <c r="G38" i="2"/>
  <c r="I15" i="2"/>
  <c r="G26" i="2"/>
  <c r="E16" i="2"/>
  <c r="E46" i="2"/>
  <c r="E44" i="2"/>
  <c r="E74" i="2"/>
  <c r="E78" i="2"/>
  <c r="E83" i="2"/>
  <c r="E88" i="2"/>
  <c r="E117" i="2"/>
  <c r="E122" i="2"/>
  <c r="E126" i="2"/>
  <c r="E131" i="2"/>
  <c r="E136" i="2"/>
  <c r="E141" i="2"/>
  <c r="E146" i="2"/>
  <c r="E150" i="2"/>
  <c r="E155" i="2"/>
  <c r="E40" i="2"/>
  <c r="G37" i="2"/>
  <c r="E42" i="2"/>
  <c r="E30" i="2"/>
  <c r="E76" i="2"/>
  <c r="E81" i="2"/>
  <c r="E90" i="2"/>
  <c r="E124" i="2"/>
  <c r="E143" i="2"/>
  <c r="E148" i="2"/>
  <c r="E153" i="2"/>
  <c r="G3" i="2"/>
  <c r="G36" i="2"/>
  <c r="G71" i="2"/>
  <c r="E75" i="2"/>
  <c r="G95" i="2"/>
  <c r="E12" i="2"/>
  <c r="E14" i="2"/>
  <c r="G5" i="2"/>
  <c r="I29" i="2"/>
  <c r="G45" i="2"/>
  <c r="E22" i="2"/>
  <c r="E72" i="2"/>
  <c r="E77" i="2"/>
  <c r="E82" i="2"/>
  <c r="E87" i="2"/>
  <c r="G93" i="2"/>
  <c r="E97" i="2"/>
  <c r="E103" i="2"/>
  <c r="E116" i="2"/>
  <c r="E120" i="2"/>
  <c r="E125" i="2"/>
  <c r="E130" i="2"/>
  <c r="E135" i="2"/>
  <c r="E140" i="2"/>
  <c r="E144" i="2"/>
  <c r="E149" i="2"/>
  <c r="E154" i="2"/>
  <c r="I33" i="2"/>
  <c r="E23" i="2"/>
  <c r="G114" i="2"/>
  <c r="G110" i="2"/>
  <c r="E73" i="2"/>
  <c r="E79" i="2"/>
  <c r="E85" i="2"/>
  <c r="E91" i="2"/>
  <c r="G92" i="2"/>
  <c r="G96" i="2"/>
  <c r="E115" i="2"/>
  <c r="E121" i="2"/>
  <c r="E127" i="2"/>
  <c r="E133" i="2"/>
  <c r="E139" i="2"/>
  <c r="E145" i="2"/>
  <c r="E43" i="2"/>
  <c r="G7" i="2"/>
  <c r="E6" i="2"/>
  <c r="G47" i="2"/>
  <c r="G111" i="2"/>
  <c r="E151" i="2"/>
  <c r="H34" i="1"/>
  <c r="H30" i="1"/>
  <c r="I10" i="2" s="1"/>
  <c r="H31" i="1"/>
  <c r="I19" i="2" s="1"/>
  <c r="H32" i="1"/>
  <c r="I18" i="2" s="1"/>
  <c r="H33" i="1"/>
  <c r="H29" i="1"/>
  <c r="G19" i="2"/>
  <c r="G25" i="2"/>
  <c r="G13" i="2"/>
  <c r="D34" i="1"/>
  <c r="D30" i="1"/>
  <c r="D31" i="1"/>
  <c r="D32" i="1"/>
  <c r="D33" i="1"/>
  <c r="D29" i="1"/>
  <c r="H5" i="1"/>
  <c r="I35" i="2" s="1"/>
  <c r="H6" i="1"/>
  <c r="I49" i="2" s="1"/>
  <c r="H7" i="1"/>
  <c r="I50" i="2" s="1"/>
  <c r="H8" i="1"/>
  <c r="I51" i="2" s="1"/>
  <c r="H9" i="1"/>
  <c r="I52" i="2" s="1"/>
  <c r="H10" i="1"/>
  <c r="I53" i="2" s="1"/>
  <c r="H11" i="1"/>
  <c r="I54" i="2" s="1"/>
  <c r="H12" i="1"/>
  <c r="I55" i="2" s="1"/>
  <c r="H13" i="1"/>
  <c r="I56" i="2" s="1"/>
  <c r="H14" i="1"/>
  <c r="I57" i="2" s="1"/>
  <c r="H15" i="1"/>
  <c r="I58" i="2" s="1"/>
  <c r="H16" i="1"/>
  <c r="I59" i="2" s="1"/>
  <c r="H17" i="1"/>
  <c r="I60" i="2" s="1"/>
  <c r="H18" i="1"/>
  <c r="I61" i="2" s="1"/>
  <c r="H19" i="1"/>
  <c r="I62" i="2" s="1"/>
  <c r="H20" i="1"/>
  <c r="I63" i="2" s="1"/>
  <c r="H21" i="1"/>
  <c r="I64" i="2" s="1"/>
  <c r="H22" i="1"/>
  <c r="I65" i="2" s="1"/>
  <c r="H23" i="1"/>
  <c r="I66" i="2" s="1"/>
  <c r="H24" i="1"/>
  <c r="I67" i="2" s="1"/>
  <c r="H25" i="1"/>
  <c r="I68" i="2" s="1"/>
  <c r="I4" i="2"/>
  <c r="G4" i="2"/>
  <c r="B17" i="3" l="1"/>
  <c r="B8" i="3"/>
  <c r="B16" i="3"/>
  <c r="B24" i="3"/>
  <c r="B19" i="3"/>
  <c r="B12" i="3"/>
  <c r="B20" i="3"/>
  <c r="B15" i="3"/>
  <c r="B13" i="3"/>
  <c r="B7" i="3"/>
  <c r="B23" i="3"/>
  <c r="B6" i="3"/>
  <c r="B22" i="3"/>
  <c r="B18" i="3"/>
  <c r="B11" i="3"/>
  <c r="B10" i="3"/>
  <c r="B21" i="3"/>
  <c r="B14" i="3"/>
  <c r="B9" i="3"/>
  <c r="B3" i="3"/>
  <c r="B5" i="3"/>
  <c r="N23" i="2"/>
  <c r="G10" i="2"/>
  <c r="G31" i="2"/>
  <c r="M33" i="1"/>
  <c r="M34" i="1"/>
  <c r="N25" i="2" s="1"/>
  <c r="G18" i="2"/>
  <c r="I31" i="2"/>
  <c r="I25" i="2"/>
  <c r="M31" i="1"/>
  <c r="G68" i="2"/>
  <c r="M25" i="1"/>
  <c r="N68" i="2" s="1"/>
  <c r="G60" i="2"/>
  <c r="M17" i="1"/>
  <c r="N60" i="2" s="1"/>
  <c r="G56" i="2"/>
  <c r="M13" i="1"/>
  <c r="N56" i="2" s="1"/>
  <c r="G66" i="2"/>
  <c r="M23" i="1"/>
  <c r="N66" i="2" s="1"/>
  <c r="G62" i="2"/>
  <c r="M19" i="1"/>
  <c r="N62" i="2" s="1"/>
  <c r="G58" i="2"/>
  <c r="M15" i="1"/>
  <c r="N58" i="2" s="1"/>
  <c r="G54" i="2"/>
  <c r="M11" i="1"/>
  <c r="N54" i="2" s="1"/>
  <c r="G65" i="2"/>
  <c r="M22" i="1"/>
  <c r="N65" i="2" s="1"/>
  <c r="G61" i="2"/>
  <c r="M18" i="1"/>
  <c r="N61" i="2" s="1"/>
  <c r="G57" i="2"/>
  <c r="M14" i="1"/>
  <c r="N57" i="2" s="1"/>
  <c r="E13" i="2"/>
  <c r="M29" i="1"/>
  <c r="M30" i="1"/>
  <c r="G64" i="2"/>
  <c r="M21" i="1"/>
  <c r="N64" i="2" s="1"/>
  <c r="G67" i="2"/>
  <c r="M24" i="1"/>
  <c r="N67" i="2" s="1"/>
  <c r="G63" i="2"/>
  <c r="M20" i="1"/>
  <c r="N63" i="2" s="1"/>
  <c r="G59" i="2"/>
  <c r="M16" i="1"/>
  <c r="N59" i="2" s="1"/>
  <c r="G55" i="2"/>
  <c r="M12" i="1"/>
  <c r="N55" i="2" s="1"/>
  <c r="M32" i="1"/>
  <c r="N18" i="2" s="1"/>
  <c r="G53" i="2"/>
  <c r="M10" i="1"/>
  <c r="N53" i="2" s="1"/>
  <c r="G49" i="2"/>
  <c r="M6" i="1"/>
  <c r="N49" i="2" s="1"/>
  <c r="G52" i="2"/>
  <c r="M9" i="1"/>
  <c r="N52" i="2" s="1"/>
  <c r="G35" i="2"/>
  <c r="M5" i="1"/>
  <c r="G51" i="2"/>
  <c r="M8" i="1"/>
  <c r="N51" i="2" s="1"/>
  <c r="G50" i="2"/>
  <c r="M7" i="1"/>
  <c r="N50" i="2" s="1"/>
  <c r="O199" i="1"/>
  <c r="C20" i="3" s="1"/>
  <c r="O239" i="1"/>
  <c r="C24" i="3" s="1"/>
  <c r="E66" i="2"/>
  <c r="E62" i="2"/>
  <c r="E58" i="2"/>
  <c r="E54" i="2"/>
  <c r="E65" i="2"/>
  <c r="E68" i="2"/>
  <c r="E64" i="2"/>
  <c r="E60" i="2"/>
  <c r="E56" i="2"/>
  <c r="E52" i="2"/>
  <c r="N153" i="2"/>
  <c r="O129" i="1"/>
  <c r="C13" i="3" s="1"/>
  <c r="O209" i="1"/>
  <c r="C21" i="3" s="1"/>
  <c r="E61" i="2"/>
  <c r="E57" i="2"/>
  <c r="E53" i="2"/>
  <c r="E67" i="2"/>
  <c r="E63" i="2"/>
  <c r="E59" i="2"/>
  <c r="E55" i="2"/>
  <c r="O39" i="1"/>
  <c r="C6" i="3" s="1"/>
  <c r="O99" i="1"/>
  <c r="C8" i="3" s="1"/>
  <c r="O229" i="1"/>
  <c r="C23" i="3" s="1"/>
  <c r="O219" i="1"/>
  <c r="C22" i="3" s="1"/>
  <c r="N138" i="2"/>
  <c r="O189" i="1"/>
  <c r="C19" i="3" s="1"/>
  <c r="O179" i="1"/>
  <c r="C18" i="3" s="1"/>
  <c r="O119" i="1"/>
  <c r="C12" i="3" s="1"/>
  <c r="O69" i="1"/>
  <c r="C7" i="3" s="1"/>
  <c r="N140" i="2"/>
  <c r="O169" i="1"/>
  <c r="C17" i="3" s="1"/>
  <c r="O159" i="1"/>
  <c r="C16" i="3" s="1"/>
  <c r="O109" i="1"/>
  <c r="C11" i="3" s="1"/>
  <c r="N109" i="2"/>
  <c r="O149" i="1"/>
  <c r="C15" i="3" s="1"/>
  <c r="O139" i="1"/>
  <c r="C14" i="3" s="1"/>
  <c r="O79" i="1"/>
  <c r="C3" i="3" s="1"/>
  <c r="N94" i="2"/>
  <c r="O89" i="1"/>
  <c r="C10" i="3" s="1"/>
  <c r="N8" i="2"/>
  <c r="O59" i="1"/>
  <c r="C5" i="3" s="1"/>
  <c r="O49" i="1"/>
  <c r="C9" i="3" s="1"/>
  <c r="E10" i="2"/>
  <c r="E31" i="2"/>
  <c r="E25" i="2"/>
  <c r="E18" i="2"/>
  <c r="E19" i="2"/>
  <c r="E51" i="2"/>
  <c r="E50" i="2"/>
  <c r="E49" i="2"/>
  <c r="E35" i="2"/>
  <c r="I13" i="2"/>
  <c r="N127" i="2"/>
  <c r="N73" i="2"/>
  <c r="N97" i="2"/>
  <c r="N145" i="2"/>
  <c r="N133" i="2"/>
  <c r="N121" i="2"/>
  <c r="N79" i="2"/>
  <c r="N103" i="2"/>
  <c r="N43" i="2"/>
  <c r="N139" i="2"/>
  <c r="N115" i="2"/>
  <c r="N85" i="2"/>
  <c r="N151" i="2"/>
  <c r="N21" i="2"/>
  <c r="D4" i="1"/>
  <c r="M4" i="1" s="1"/>
  <c r="N31" i="2" l="1"/>
  <c r="N19" i="2"/>
  <c r="N10" i="2"/>
  <c r="B4" i="3"/>
  <c r="N13" i="2"/>
  <c r="O29" i="1"/>
  <c r="E4" i="2"/>
  <c r="N35" i="2"/>
  <c r="C4" i="3" l="1"/>
  <c r="N4" i="2"/>
  <c r="N260" i="1" s="1"/>
  <c r="N53" i="1" l="1"/>
  <c r="N210" i="1"/>
  <c r="N84" i="1"/>
  <c r="N233" i="1"/>
  <c r="N111" i="1"/>
  <c r="N264" i="1"/>
  <c r="N182" i="1"/>
  <c r="N60" i="1"/>
  <c r="N209" i="1"/>
  <c r="N83" i="1"/>
  <c r="N240" i="1"/>
  <c r="N19" i="1"/>
  <c r="N214" i="1"/>
  <c r="N151" i="1"/>
  <c r="N92" i="1"/>
  <c r="N41" i="1"/>
  <c r="N253" i="1"/>
  <c r="N194" i="1"/>
  <c r="N6" i="1"/>
  <c r="N72" i="1"/>
  <c r="N50" i="1"/>
  <c r="N199" i="1"/>
  <c r="N73" i="1"/>
  <c r="N11" i="1"/>
  <c r="N163" i="1"/>
  <c r="N81" i="1"/>
  <c r="N234" i="1"/>
  <c r="N112" i="1"/>
  <c r="N261" i="1"/>
  <c r="N139" i="1"/>
  <c r="N263" i="1"/>
  <c r="N34" i="1"/>
  <c r="N242" i="1"/>
  <c r="N179" i="1"/>
  <c r="N13" i="1"/>
  <c r="N224" i="1"/>
  <c r="N173" i="1"/>
  <c r="N114" i="1"/>
  <c r="N222" i="1"/>
  <c r="N25" i="1"/>
  <c r="N204" i="1"/>
  <c r="N29" i="1"/>
  <c r="N161" i="1"/>
  <c r="N102" i="1"/>
  <c r="N39" i="1"/>
  <c r="N251" i="1"/>
  <c r="N192" i="1"/>
  <c r="N129" i="1"/>
  <c r="N70" i="1"/>
  <c r="N18" i="1"/>
  <c r="N219" i="1"/>
  <c r="N160" i="1"/>
  <c r="N133" i="1"/>
  <c r="N74" i="1"/>
  <c r="N14" i="1"/>
  <c r="N223" i="1"/>
  <c r="N164" i="1"/>
  <c r="N101" i="1"/>
  <c r="N42" i="1"/>
  <c r="N254" i="1"/>
  <c r="N191" i="1"/>
  <c r="N132" i="1"/>
  <c r="N16" i="1"/>
  <c r="N113" i="1"/>
  <c r="N221" i="1"/>
  <c r="N54" i="1"/>
  <c r="N162" i="1"/>
  <c r="N4" i="1"/>
  <c r="N99" i="1"/>
  <c r="N203" i="1"/>
  <c r="N40" i="1"/>
  <c r="N144" i="1"/>
  <c r="N252" i="1"/>
  <c r="N93" i="1"/>
  <c r="N201" i="1"/>
  <c r="N30" i="1"/>
  <c r="N142" i="1"/>
  <c r="N250" i="1"/>
  <c r="N79" i="1"/>
  <c r="N183" i="1"/>
  <c r="N9" i="1"/>
  <c r="N124" i="1"/>
  <c r="N232" i="1"/>
  <c r="N23" i="1"/>
  <c r="N143" i="1"/>
  <c r="N8" i="1"/>
  <c r="N174" i="1"/>
  <c r="N52" i="1"/>
  <c r="N241" i="1"/>
  <c r="N119" i="1"/>
  <c r="N24" i="1"/>
  <c r="N150" i="1"/>
  <c r="N5" i="1"/>
  <c r="N61" i="1"/>
  <c r="N169" i="1"/>
  <c r="N110" i="1"/>
  <c r="N43" i="1"/>
  <c r="N259" i="1"/>
  <c r="N200" i="1"/>
  <c r="N149" i="1"/>
  <c r="N90" i="1"/>
  <c r="N131" i="1"/>
  <c r="N239" i="1"/>
  <c r="N180" i="1"/>
  <c r="N109" i="1"/>
  <c r="N262" i="1"/>
  <c r="N140" i="1"/>
  <c r="N230" i="1"/>
  <c r="N104" i="1"/>
  <c r="N7" i="1"/>
  <c r="N171" i="1"/>
  <c r="N49" i="1"/>
  <c r="N202" i="1"/>
  <c r="N80" i="1"/>
  <c r="N89" i="1"/>
  <c r="N193" i="1"/>
  <c r="N134" i="1"/>
  <c r="N71" i="1"/>
  <c r="N120" i="1"/>
  <c r="N69" i="1"/>
  <c r="N15" i="1"/>
  <c r="N51" i="1"/>
  <c r="N159" i="1"/>
  <c r="N100" i="1"/>
  <c r="N20" i="1"/>
  <c r="N213" i="1"/>
  <c r="N154" i="1"/>
  <c r="N91" i="1"/>
  <c r="N32" i="1"/>
  <c r="N244" i="1"/>
  <c r="N181" i="1"/>
  <c r="N122" i="1"/>
  <c r="N59" i="1"/>
  <c r="N21" i="1"/>
  <c r="N212" i="1"/>
  <c r="N189" i="1"/>
  <c r="N130" i="1"/>
  <c r="N63" i="1"/>
  <c r="N17" i="1"/>
  <c r="N220" i="1"/>
  <c r="N153" i="1"/>
  <c r="N94" i="1"/>
  <c r="N33" i="1"/>
  <c r="N243" i="1"/>
  <c r="N184" i="1"/>
  <c r="N31" i="1"/>
  <c r="N141" i="1"/>
  <c r="N249" i="1"/>
  <c r="N82" i="1"/>
  <c r="N190" i="1"/>
  <c r="N10" i="1"/>
  <c r="N123" i="1"/>
  <c r="N231" i="1"/>
  <c r="N64" i="1"/>
  <c r="N172" i="1"/>
  <c r="N12" i="1"/>
  <c r="N121" i="1"/>
  <c r="N229" i="1"/>
  <c r="N62" i="1"/>
  <c r="N170" i="1"/>
  <c r="N22" i="1"/>
  <c r="N103" i="1"/>
  <c r="N211" i="1"/>
  <c r="N44" i="1"/>
  <c r="N152" i="1"/>
  <c r="O27" i="1"/>
  <c r="O247" i="1"/>
  <c r="O257" i="1"/>
  <c r="O237" i="1"/>
  <c r="O197" i="1"/>
  <c r="O157" i="1"/>
  <c r="O117" i="1"/>
  <c r="O77" i="1"/>
  <c r="O37" i="1"/>
  <c r="O167" i="1"/>
  <c r="O227" i="1"/>
  <c r="O187" i="1"/>
  <c r="O147" i="1"/>
  <c r="O107" i="1"/>
  <c r="O67" i="1"/>
  <c r="O217" i="1"/>
  <c r="O177" i="1"/>
  <c r="O137" i="1"/>
  <c r="O97" i="1"/>
  <c r="O57" i="1"/>
  <c r="O207" i="1"/>
  <c r="O127" i="1"/>
  <c r="O87" i="1"/>
  <c r="O47" i="1"/>
</calcChain>
</file>

<file path=xl/sharedStrings.xml><?xml version="1.0" encoding="utf-8"?>
<sst xmlns="http://schemas.openxmlformats.org/spreadsheetml/2006/main" count="502" uniqueCount="248">
  <si>
    <t>Név</t>
  </si>
  <si>
    <t>Sz.év</t>
  </si>
  <si>
    <t>Távolugrás</t>
  </si>
  <si>
    <t>helyezés</t>
  </si>
  <si>
    <t>Iskola</t>
  </si>
  <si>
    <t>Összpont</t>
  </si>
  <si>
    <t>Helyezés</t>
  </si>
  <si>
    <t>Klabdahajítás</t>
  </si>
  <si>
    <t>Pont</t>
  </si>
  <si>
    <t>Kisl.</t>
  </si>
  <si>
    <t>Súlyl.</t>
  </si>
  <si>
    <t>Távol</t>
  </si>
  <si>
    <t>801 m</t>
  </si>
  <si>
    <t>101 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</si>
  <si>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</si>
  <si>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</si>
  <si>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</si>
  <si>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</si>
  <si>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</si>
  <si>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</si>
  <si>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</si>
  <si>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</si>
  <si>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</si>
  <si>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</si>
  <si>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</si>
  <si>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</si>
  <si>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</si>
  <si>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</si>
  <si>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</si>
  <si>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</si>
  <si>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</si>
  <si>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</si>
  <si>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</si>
  <si>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</si>
  <si>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</si>
  <si>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</si>
  <si>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</si>
  <si>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</si>
  <si>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</si>
  <si>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</si>
  <si>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</si>
  <si>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</si>
  <si>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</si>
  <si>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</si>
  <si>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</si>
  <si>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</si>
  <si>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</si>
  <si>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</si>
  <si>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</si>
  <si>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</si>
  <si>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</si>
  <si>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</si>
  <si>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</si>
  <si>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</si>
  <si>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</si>
  <si>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</si>
  <si>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</si>
  <si>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</si>
  <si>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</si>
  <si>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</si>
  <si>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</si>
  <si>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</si>
  <si>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</si>
  <si>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</si>
  <si>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</si>
  <si>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</si>
  <si>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</si>
  <si>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</si>
  <si>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</si>
  <si>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</si>
  <si>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</si>
  <si>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</si>
  <si>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</si>
  <si>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</si>
  <si>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</si>
  <si>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</si>
  <si>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</si>
  <si>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</si>
  <si>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</si>
  <si>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</si>
  <si>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</si>
  <si>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</si>
  <si>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</si>
  <si>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</si>
  <si>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</si>
  <si>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</si>
  <si>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</si>
  <si>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</si>
  <si>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</si>
  <si>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</si>
  <si>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</si>
  <si>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</si>
  <si>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</si>
  <si>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</si>
  <si>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</si>
  <si>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</si>
  <si>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</si>
  <si>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</si>
  <si>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</si>
  <si>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</si>
  <si>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</si>
  <si>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</si>
  <si>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</si>
  <si>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</si>
  <si>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</si>
  <si>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</si>
  <si>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</si>
  <si>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</si>
  <si>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</si>
  <si>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</si>
  <si>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</si>
  <si>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</si>
  <si>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</si>
  <si>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</si>
  <si>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</si>
  <si>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</si>
  <si>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</si>
  <si>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</si>
  <si>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</si>
  <si>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</si>
  <si>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</si>
  <si>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</si>
  <si>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</si>
  <si>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</si>
  <si>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</si>
  <si>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</si>
  <si>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</si>
  <si>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</si>
  <si>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</si>
  <si>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</si>
  <si>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</si>
  <si>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</si>
  <si>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</si>
  <si>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</si>
  <si>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</si>
  <si>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</si>
  <si>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</si>
  <si>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</si>
  <si>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</si>
  <si>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</si>
  <si>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</si>
  <si>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</si>
  <si>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</si>
  <si>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</si>
  <si>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</si>
  <si>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</si>
  <si>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</si>
  <si>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</si>
  <si>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</si>
  <si>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</si>
  <si>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</si>
  <si>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</si>
  <si>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</si>
  <si>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</si>
  <si>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</si>
  <si>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</si>
  <si>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</si>
  <si>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</si>
  <si>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</si>
  <si>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</si>
  <si>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</si>
  <si>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</si>
  <si>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</si>
  <si>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</si>
  <si>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</si>
  <si>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</si>
  <si>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</si>
  <si>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</si>
  <si>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100m</t>
  </si>
  <si>
    <t>800 m</t>
  </si>
  <si>
    <t>p</t>
  </si>
  <si>
    <t>Összp</t>
  </si>
  <si>
    <t>Szév</t>
  </si>
  <si>
    <t>Ssz</t>
  </si>
  <si>
    <t>100 m</t>
  </si>
  <si>
    <t>Súlylökés</t>
  </si>
  <si>
    <t>Kisl</t>
  </si>
  <si>
    <t>Súly</t>
  </si>
  <si>
    <t xml:space="preserve">IV. korcsoport LEÁNY Összetett verseny </t>
  </si>
  <si>
    <t>IV. korcsoport LEÁNY EGYÉNI végeredmény (Sorbarendezés Ctrl + t )</t>
  </si>
  <si>
    <t>IV. korcsoport LEÁNY CSAPAT verseny (Sorrendezés Ctrl + z )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</si>
  <si>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</si>
  <si>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</si>
  <si>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</si>
  <si>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</si>
  <si>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</si>
  <si>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</si>
  <si>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</si>
  <si>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</si>
  <si>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</si>
  <si>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</si>
  <si>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</si>
  <si>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</si>
  <si>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Szemán Kinga Róza</t>
  </si>
  <si>
    <t>Nyíregyházi Vasvári</t>
  </si>
  <si>
    <t>Farkas Lotti</t>
  </si>
  <si>
    <t>Kodály</t>
  </si>
  <si>
    <t>Szilágyi Sára</t>
  </si>
  <si>
    <t>Tóth Bíborka</t>
  </si>
  <si>
    <t>Vengrinyák Réka</t>
  </si>
  <si>
    <t>Nagy Jázmin</t>
  </si>
  <si>
    <t>Mikó Emília</t>
  </si>
  <si>
    <t>Hornyák Panni</t>
  </si>
  <si>
    <t>Jókai Mór</t>
  </si>
  <si>
    <t>Gincsai Regina</t>
  </si>
  <si>
    <t>Hanász Hanna</t>
  </si>
  <si>
    <t>Nagy Kincső</t>
  </si>
  <si>
    <t>Szaniszló Eszter</t>
  </si>
  <si>
    <t>Szép Dorka</t>
  </si>
  <si>
    <t>Oltalom</t>
  </si>
  <si>
    <t>Barna Véda</t>
  </si>
  <si>
    <t>Bökönyszegi Jázmin</t>
  </si>
  <si>
    <t>Sárosi Dorottya</t>
  </si>
  <si>
    <t>Sárosi Sára</t>
  </si>
  <si>
    <t>Suga Ildikó</t>
  </si>
  <si>
    <t>Kristóf Kinga</t>
  </si>
  <si>
    <t>Tiszavasvári Kabay</t>
  </si>
  <si>
    <t>Bencze-Illés Alíz</t>
  </si>
  <si>
    <t>Fekete Nóra</t>
  </si>
  <si>
    <t>Petruska Mira</t>
  </si>
  <si>
    <t>Szabó Remény</t>
  </si>
  <si>
    <t>Tót-Pál Lia</t>
  </si>
  <si>
    <t>Apagyi Zrínyi</t>
  </si>
  <si>
    <t>Bakos Tamara</t>
  </si>
  <si>
    <t>Somodi Tamara</t>
  </si>
  <si>
    <t>Szegfü Kinga</t>
  </si>
  <si>
    <t>Botos Noémi</t>
  </si>
  <si>
    <t>Szabó Abigél</t>
  </si>
  <si>
    <t>Puskés Dorka</t>
  </si>
  <si>
    <t>Arany</t>
  </si>
  <si>
    <t>Toronyi Petra</t>
  </si>
  <si>
    <t>Cserpák Zoé</t>
  </si>
  <si>
    <t>Cserpák Zorka</t>
  </si>
  <si>
    <t>Madai Csenge</t>
  </si>
  <si>
    <t>Budai Bettina</t>
  </si>
  <si>
    <t>Rácz Hanna</t>
  </si>
  <si>
    <t>Móra I</t>
  </si>
  <si>
    <t>Gál Zita</t>
  </si>
  <si>
    <t>Győri Dézi</t>
  </si>
  <si>
    <t>Győri Lili</t>
  </si>
  <si>
    <t>Homoki Gréta</t>
  </si>
  <si>
    <t>Molnár Liliána</t>
  </si>
  <si>
    <t>Móra II</t>
  </si>
  <si>
    <t>Dobai Hanna</t>
  </si>
  <si>
    <t>Lakatos Klaudia</t>
  </si>
  <si>
    <t>Lázár Hanna</t>
  </si>
  <si>
    <t>Gincsai Dorka</t>
  </si>
  <si>
    <t>Orgován Dorina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</si>
</sst>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mm:ss.00"/>
    <numFmt numFmtId="165" formatCode="mm:ss.000"/>
    <numFmt numFmtId="166" formatCode="0.000"/>
    <numFmt numFmtId="167" formatCode="General&quot; p&quot;"/>
    <numFmt numFmtId="168" formatCode="m:ss.00"/>
    <numFmt numFmtId="169" formatCode="General&quot;.&quot;"/>
    <numFmt numFmtId="170" formatCode="General&quot;. helyezett&quot;"/>
  </numFmts>
  <fonts count="34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 CE"/>
      <charset val="238"/>
    </font>
    <font>
      <b/>
      <sz val="9"/>
      <color theme="1"/>
      <name val="Calibri"/>
      <family val="2"/>
      <charset val="238"/>
      <scheme val="minor"/>
    </font>
    <font>
      <b/>
      <sz val="8"/>
      <color theme="3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9"/>
      <name val="Times New Roman"/>
      <family val="1"/>
      <charset val="238"/>
    </font>
    <font>
      <sz val="8"/>
      <color theme="3"/>
      <name val="Times New Roman"/>
      <family val="1"/>
      <charset val="238"/>
    </font>
    <font>
      <i/>
      <sz val="9"/>
      <name val="Times New Roman"/>
      <family val="1"/>
      <charset val="238"/>
    </font>
    <font>
      <sz val="6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6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i/>
      <sz val="11"/>
      <color rgb="FF00B050"/>
      <name val="Calibri"/>
      <family val="2"/>
      <charset val="238"/>
      <scheme val="minor"/>
    </font>
    <font>
      <b/>
      <sz val="12"/>
      <color rgb="FF00B050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D1FF"/>
        <bgColor indexed="64"/>
      </patternFill>
    </fill>
    <fill>
      <patternFill patternType="solid">
        <fgColor rgb="FFFFE7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148">
    <xf numFmtId="0" fontId="0" fillId="0" borderId="0" xfId="0"/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49" fontId="4" fillId="0" borderId="0" xfId="1" applyNumberFormat="1" applyFont="1"/>
    <xf numFmtId="164" fontId="4" fillId="0" borderId="0" xfId="1" applyNumberFormat="1" applyFont="1"/>
    <xf numFmtId="2" fontId="4" fillId="0" borderId="0" xfId="1" applyNumberFormat="1" applyFont="1"/>
    <xf numFmtId="0" fontId="5" fillId="0" borderId="0" xfId="2"/>
    <xf numFmtId="0" fontId="6" fillId="0" borderId="1" xfId="1" applyFont="1" applyBorder="1" applyAlignment="1">
      <alignment horizontal="right"/>
    </xf>
    <xf numFmtId="0" fontId="6" fillId="0" borderId="1" xfId="2" applyFont="1" applyBorder="1" applyAlignment="1">
      <alignment horizontal="right"/>
    </xf>
    <xf numFmtId="1" fontId="6" fillId="0" borderId="1" xfId="2" applyNumberFormat="1" applyFont="1" applyBorder="1" applyAlignment="1">
      <alignment horizontal="right"/>
    </xf>
    <xf numFmtId="0" fontId="7" fillId="0" borderId="1" xfId="1" applyFont="1" applyBorder="1" applyAlignment="1">
      <alignment horizontal="right"/>
    </xf>
    <xf numFmtId="164" fontId="7" fillId="0" borderId="1" xfId="2" applyNumberFormat="1" applyFont="1" applyBorder="1"/>
    <xf numFmtId="165" fontId="4" fillId="0" borderId="0" xfId="1" applyNumberFormat="1" applyFont="1"/>
    <xf numFmtId="2" fontId="7" fillId="0" borderId="1" xfId="2" applyNumberFormat="1" applyFont="1" applyBorder="1"/>
    <xf numFmtId="166" fontId="8" fillId="0" borderId="1" xfId="1" applyNumberFormat="1" applyFont="1" applyBorder="1" applyAlignment="1">
      <alignment horizontal="right"/>
    </xf>
    <xf numFmtId="0" fontId="8" fillId="0" borderId="1" xfId="1" applyFont="1" applyBorder="1" applyAlignment="1">
      <alignment horizontal="right"/>
    </xf>
    <xf numFmtId="4" fontId="7" fillId="0" borderId="1" xfId="2" applyNumberFormat="1" applyFont="1" applyBorder="1" applyAlignment="1">
      <alignment horizontal="right"/>
    </xf>
    <xf numFmtId="1" fontId="7" fillId="0" borderId="1" xfId="2" applyNumberFormat="1" applyFont="1" applyBorder="1" applyAlignment="1">
      <alignment horizontal="right"/>
    </xf>
    <xf numFmtId="0" fontId="9" fillId="0" borderId="1" xfId="1" applyFont="1" applyBorder="1" applyAlignment="1">
      <alignment horizontal="right"/>
    </xf>
    <xf numFmtId="2" fontId="6" fillId="0" borderId="1" xfId="2" applyNumberFormat="1" applyFont="1" applyBorder="1"/>
    <xf numFmtId="1" fontId="6" fillId="0" borderId="1" xfId="2" applyNumberFormat="1" applyFont="1" applyBorder="1"/>
    <xf numFmtId="164" fontId="6" fillId="0" borderId="1" xfId="2" applyNumberFormat="1" applyFont="1" applyBorder="1"/>
    <xf numFmtId="1" fontId="7" fillId="0" borderId="1" xfId="2" applyNumberFormat="1" applyFont="1" applyBorder="1"/>
    <xf numFmtId="164" fontId="7" fillId="0" borderId="1" xfId="2" applyNumberFormat="1" applyFont="1" applyBorder="1" applyAlignment="1">
      <alignment horizontal="right"/>
    </xf>
    <xf numFmtId="2" fontId="7" fillId="0" borderId="1" xfId="2" applyNumberFormat="1" applyFont="1" applyBorder="1" applyAlignment="1">
      <alignment horizontal="right"/>
    </xf>
    <xf numFmtId="164" fontId="6" fillId="0" borderId="1" xfId="2" applyNumberFormat="1" applyFont="1" applyBorder="1" applyAlignment="1">
      <alignment horizontal="right"/>
    </xf>
    <xf numFmtId="49" fontId="6" fillId="0" borderId="1" xfId="1" applyNumberFormat="1" applyFont="1" applyBorder="1" applyAlignment="1">
      <alignment horizontal="right"/>
    </xf>
    <xf numFmtId="1" fontId="6" fillId="0" borderId="1" xfId="1" applyNumberFormat="1" applyFont="1" applyBorder="1" applyAlignment="1">
      <alignment horizontal="right"/>
    </xf>
    <xf numFmtId="2" fontId="10" fillId="0" borderId="0" xfId="1" applyNumberFormat="1" applyFont="1" applyAlignment="1">
      <alignment horizontal="center"/>
    </xf>
    <xf numFmtId="2" fontId="6" fillId="0" borderId="1" xfId="1" applyNumberFormat="1" applyFont="1" applyBorder="1" applyAlignment="1">
      <alignment horizontal="right"/>
    </xf>
    <xf numFmtId="0" fontId="12" fillId="0" borderId="5" xfId="0" applyFont="1" applyBorder="1" applyAlignment="1">
      <alignment horizontal="center"/>
    </xf>
    <xf numFmtId="167" fontId="13" fillId="0" borderId="5" xfId="0" applyNumberFormat="1" applyFont="1" applyBorder="1" applyAlignment="1">
      <alignment horizontal="right" vertical="center"/>
    </xf>
    <xf numFmtId="0" fontId="12" fillId="0" borderId="8" xfId="0" applyFont="1" applyBorder="1" applyAlignment="1">
      <alignment horizontal="center"/>
    </xf>
    <xf numFmtId="167" fontId="13" fillId="0" borderId="8" xfId="0" applyNumberFormat="1" applyFont="1" applyBorder="1" applyAlignment="1">
      <alignment horizontal="right" vertical="center"/>
    </xf>
    <xf numFmtId="0" fontId="12" fillId="0" borderId="19" xfId="0" applyFont="1" applyBorder="1" applyAlignment="1">
      <alignment horizont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8" fillId="0" borderId="0" xfId="0" applyFont="1" applyAlignment="1">
      <alignment horizontal="center" vertical="top"/>
    </xf>
    <xf numFmtId="0" fontId="11" fillId="0" borderId="20" xfId="0" applyFont="1" applyBorder="1" applyAlignment="1">
      <alignment horizontal="center"/>
    </xf>
    <xf numFmtId="0" fontId="11" fillId="0" borderId="21" xfId="0" applyFont="1" applyBorder="1"/>
    <xf numFmtId="0" fontId="12" fillId="0" borderId="25" xfId="0" applyFont="1" applyBorder="1" applyAlignment="1">
      <alignment horizontal="center"/>
    </xf>
    <xf numFmtId="167" fontId="13" fillId="0" borderId="25" xfId="0" applyNumberFormat="1" applyFont="1" applyBorder="1" applyAlignment="1">
      <alignment horizontal="right" vertical="center"/>
    </xf>
    <xf numFmtId="169" fontId="26" fillId="0" borderId="25" xfId="0" applyNumberFormat="1" applyFont="1" applyBorder="1"/>
    <xf numFmtId="169" fontId="26" fillId="0" borderId="5" xfId="0" applyNumberFormat="1" applyFont="1" applyBorder="1"/>
    <xf numFmtId="169" fontId="26" fillId="0" borderId="8" xfId="0" applyNumberFormat="1" applyFont="1" applyBorder="1"/>
    <xf numFmtId="169" fontId="26" fillId="0" borderId="9" xfId="0" applyNumberFormat="1" applyFont="1" applyBorder="1"/>
    <xf numFmtId="0" fontId="0" fillId="0" borderId="10" xfId="0" applyBorder="1" applyAlignment="1">
      <alignment horizontal="center" vertical="center"/>
    </xf>
    <xf numFmtId="168" fontId="0" fillId="0" borderId="13" xfId="0" applyNumberFormat="1" applyBorder="1" applyAlignment="1">
      <alignment horizontal="center" vertical="center"/>
    </xf>
    <xf numFmtId="2" fontId="0" fillId="0" borderId="0" xfId="0" applyNumberFormat="1"/>
    <xf numFmtId="2" fontId="1" fillId="0" borderId="0" xfId="0" applyNumberFormat="1" applyFont="1"/>
    <xf numFmtId="0" fontId="1" fillId="3" borderId="2" xfId="0" applyFont="1" applyFill="1" applyBorder="1" applyProtection="1">
      <protection locked="0"/>
    </xf>
    <xf numFmtId="2" fontId="1" fillId="3" borderId="25" xfId="0" applyNumberFormat="1" applyFont="1" applyFill="1" applyBorder="1" applyAlignment="1" applyProtection="1">
      <alignment horizontal="center" vertical="top"/>
      <protection locked="0"/>
    </xf>
    <xf numFmtId="0" fontId="0" fillId="3" borderId="4" xfId="0" applyFill="1" applyBorder="1" applyProtection="1">
      <protection locked="0"/>
    </xf>
    <xf numFmtId="2" fontId="1" fillId="3" borderId="5" xfId="0" applyNumberFormat="1" applyFont="1" applyFill="1" applyBorder="1" applyAlignment="1" applyProtection="1">
      <alignment horizontal="center" vertical="top"/>
      <protection locked="0"/>
    </xf>
    <xf numFmtId="0" fontId="0" fillId="3" borderId="7" xfId="0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 vertical="top"/>
      <protection locked="0"/>
    </xf>
    <xf numFmtId="168" fontId="1" fillId="3" borderId="25" xfId="0" applyNumberFormat="1" applyFont="1" applyFill="1" applyBorder="1" applyAlignment="1" applyProtection="1">
      <alignment horizontal="center" vertical="top"/>
      <protection locked="0"/>
    </xf>
    <xf numFmtId="168" fontId="1" fillId="3" borderId="5" xfId="0" applyNumberFormat="1" applyFont="1" applyFill="1" applyBorder="1" applyAlignment="1" applyProtection="1">
      <alignment horizontal="center" vertical="top"/>
      <protection locked="0"/>
    </xf>
    <xf numFmtId="168" fontId="1" fillId="3" borderId="8" xfId="0" applyNumberFormat="1" applyFont="1" applyFill="1" applyBorder="1" applyAlignment="1" applyProtection="1">
      <alignment horizontal="center" vertical="top"/>
      <protection locked="0"/>
    </xf>
    <xf numFmtId="0" fontId="0" fillId="3" borderId="18" xfId="0" applyFill="1" applyBorder="1" applyProtection="1">
      <protection locked="0"/>
    </xf>
    <xf numFmtId="2" fontId="0" fillId="3" borderId="19" xfId="0" applyNumberFormat="1" applyFill="1" applyBorder="1" applyAlignment="1" applyProtection="1">
      <alignment horizontal="center" vertical="top"/>
      <protection locked="0"/>
    </xf>
    <xf numFmtId="2" fontId="0" fillId="3" borderId="5" xfId="0" applyNumberFormat="1" applyFill="1" applyBorder="1" applyAlignment="1" applyProtection="1">
      <alignment horizontal="center" vertical="top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4" borderId="0" xfId="0" applyFill="1"/>
    <xf numFmtId="0" fontId="1" fillId="0" borderId="0" xfId="0" applyFont="1"/>
    <xf numFmtId="0" fontId="31" fillId="0" borderId="0" xfId="0" applyFont="1"/>
    <xf numFmtId="0" fontId="29" fillId="5" borderId="0" xfId="0" applyFont="1" applyFill="1" applyAlignment="1">
      <alignment horizontal="center" vertical="center"/>
    </xf>
    <xf numFmtId="0" fontId="15" fillId="0" borderId="28" xfId="0" applyFont="1" applyBorder="1" applyAlignment="1">
      <alignment horizontal="right" vertical="center"/>
    </xf>
    <xf numFmtId="0" fontId="17" fillId="0" borderId="28" xfId="0" applyFont="1" applyBorder="1"/>
    <xf numFmtId="0" fontId="20" fillId="0" borderId="28" xfId="0" applyFont="1" applyBorder="1" applyAlignment="1">
      <alignment horizontal="center" vertical="center"/>
    </xf>
    <xf numFmtId="2" fontId="28" fillId="0" borderId="28" xfId="0" applyNumberFormat="1" applyFont="1" applyBorder="1" applyAlignment="1">
      <alignment horizontal="center" vertical="top"/>
    </xf>
    <xf numFmtId="0" fontId="19" fillId="0" borderId="28" xfId="0" applyFont="1" applyBorder="1" applyAlignment="1">
      <alignment horizontal="right"/>
    </xf>
    <xf numFmtId="2" fontId="16" fillId="0" borderId="28" xfId="0" applyNumberFormat="1" applyFont="1" applyBorder="1" applyAlignment="1">
      <alignment horizontal="center" vertical="top"/>
    </xf>
    <xf numFmtId="2" fontId="18" fillId="0" borderId="28" xfId="0" applyNumberFormat="1" applyFont="1" applyBorder="1" applyAlignment="1">
      <alignment horizontal="right" vertical="center"/>
    </xf>
    <xf numFmtId="168" fontId="18" fillId="0" borderId="28" xfId="0" applyNumberFormat="1" applyFont="1" applyBorder="1" applyAlignment="1">
      <alignment horizontal="right" vertical="center"/>
    </xf>
    <xf numFmtId="167" fontId="22" fillId="0" borderId="28" xfId="0" applyNumberFormat="1" applyFont="1" applyBorder="1" applyAlignment="1">
      <alignment horizontal="right" vertical="center"/>
    </xf>
    <xf numFmtId="0" fontId="0" fillId="0" borderId="28" xfId="0" applyBorder="1"/>
    <xf numFmtId="0" fontId="15" fillId="2" borderId="1" xfId="0" applyFont="1" applyFill="1" applyBorder="1" applyAlignment="1">
      <alignment horizontal="right" vertical="center"/>
    </xf>
    <xf numFmtId="0" fontId="17" fillId="0" borderId="1" xfId="0" applyFont="1" applyBorder="1"/>
    <xf numFmtId="0" fontId="20" fillId="0" borderId="1" xfId="0" applyFont="1" applyBorder="1" applyAlignment="1">
      <alignment horizontal="center" vertical="center"/>
    </xf>
    <xf numFmtId="2" fontId="28" fillId="0" borderId="1" xfId="0" applyNumberFormat="1" applyFont="1" applyBorder="1" applyAlignment="1">
      <alignment horizontal="center" vertical="top"/>
    </xf>
    <xf numFmtId="0" fontId="19" fillId="0" borderId="1" xfId="0" applyFont="1" applyBorder="1" applyAlignment="1">
      <alignment horizontal="right"/>
    </xf>
    <xf numFmtId="2" fontId="16" fillId="0" borderId="1" xfId="0" applyNumberFormat="1" applyFont="1" applyBorder="1" applyAlignment="1">
      <alignment horizontal="center" vertical="top"/>
    </xf>
    <xf numFmtId="2" fontId="18" fillId="0" borderId="1" xfId="0" applyNumberFormat="1" applyFont="1" applyBorder="1" applyAlignment="1">
      <alignment horizontal="right" vertical="center"/>
    </xf>
    <xf numFmtId="168" fontId="18" fillId="0" borderId="1" xfId="0" applyNumberFormat="1" applyFont="1" applyBorder="1" applyAlignment="1">
      <alignment horizontal="right" vertical="center"/>
    </xf>
    <xf numFmtId="167" fontId="22" fillId="0" borderId="1" xfId="0" applyNumberFormat="1" applyFont="1" applyBorder="1" applyAlignment="1">
      <alignment horizontal="right" vertical="center"/>
    </xf>
    <xf numFmtId="0" fontId="0" fillId="0" borderId="1" xfId="0" applyBorder="1"/>
    <xf numFmtId="0" fontId="23" fillId="0" borderId="1" xfId="0" applyFont="1" applyBorder="1" applyAlignment="1">
      <alignment vertical="top" wrapText="1"/>
    </xf>
    <xf numFmtId="0" fontId="15" fillId="0" borderId="1" xfId="0" applyFont="1" applyBorder="1" applyAlignment="1">
      <alignment horizontal="right" vertical="center"/>
    </xf>
    <xf numFmtId="0" fontId="15" fillId="5" borderId="27" xfId="0" applyFont="1" applyFill="1" applyBorder="1" applyAlignment="1">
      <alignment horizontal="center"/>
    </xf>
    <xf numFmtId="0" fontId="24" fillId="0" borderId="27" xfId="0" applyFont="1" applyBorder="1" applyAlignment="1">
      <alignment vertical="top" wrapText="1"/>
    </xf>
    <xf numFmtId="167" fontId="25" fillId="0" borderId="27" xfId="0" applyNumberFormat="1" applyFont="1" applyBorder="1" applyAlignment="1">
      <alignment vertical="center"/>
    </xf>
    <xf numFmtId="0" fontId="30" fillId="0" borderId="27" xfId="0" applyFont="1" applyBorder="1" applyAlignment="1">
      <alignment vertical="center" wrapText="1"/>
    </xf>
    <xf numFmtId="0" fontId="24" fillId="0" borderId="27" xfId="0" applyFont="1" applyBorder="1" applyAlignment="1">
      <alignment vertical="center" wrapText="1"/>
    </xf>
    <xf numFmtId="0" fontId="31" fillId="0" borderId="27" xfId="0" applyFont="1" applyBorder="1" applyAlignment="1">
      <alignment horizontal="center" vertical="center"/>
    </xf>
    <xf numFmtId="0" fontId="31" fillId="2" borderId="27" xfId="0" applyFont="1" applyFill="1" applyBorder="1" applyAlignment="1">
      <alignment horizontal="center" vertical="center"/>
    </xf>
    <xf numFmtId="0" fontId="4" fillId="0" borderId="0" xfId="1" applyFont="1"/>
    <xf numFmtId="0" fontId="11" fillId="0" borderId="17" xfId="0" applyFont="1" applyBorder="1" applyAlignment="1">
      <alignment horizontal="center"/>
    </xf>
    <xf numFmtId="0" fontId="0" fillId="6" borderId="0" xfId="0" applyFill="1"/>
    <xf numFmtId="0" fontId="33" fillId="0" borderId="0" xfId="0" applyFont="1"/>
    <xf numFmtId="169" fontId="26" fillId="0" borderId="3" xfId="0" applyNumberFormat="1" applyFont="1" applyBorder="1"/>
    <xf numFmtId="169" fontId="26" fillId="0" borderId="6" xfId="0" applyNumberFormat="1" applyFont="1" applyBorder="1"/>
    <xf numFmtId="0" fontId="15" fillId="2" borderId="29" xfId="0" applyFont="1" applyFill="1" applyBorder="1" applyAlignment="1">
      <alignment horizontal="right" vertical="center"/>
    </xf>
    <xf numFmtId="0" fontId="17" fillId="0" borderId="29" xfId="0" applyFont="1" applyBorder="1"/>
    <xf numFmtId="0" fontId="20" fillId="0" borderId="29" xfId="0" applyFont="1" applyBorder="1" applyAlignment="1">
      <alignment horizontal="center" vertical="center"/>
    </xf>
    <xf numFmtId="2" fontId="28" fillId="0" borderId="29" xfId="0" applyNumberFormat="1" applyFont="1" applyBorder="1" applyAlignment="1">
      <alignment horizontal="center" vertical="top"/>
    </xf>
    <xf numFmtId="0" fontId="19" fillId="0" borderId="29" xfId="0" applyFont="1" applyBorder="1" applyAlignment="1">
      <alignment horizontal="right"/>
    </xf>
    <xf numFmtId="2" fontId="16" fillId="0" borderId="29" xfId="0" applyNumberFormat="1" applyFont="1" applyBorder="1" applyAlignment="1">
      <alignment horizontal="center" vertical="top"/>
    </xf>
    <xf numFmtId="2" fontId="18" fillId="0" borderId="29" xfId="0" applyNumberFormat="1" applyFont="1" applyBorder="1" applyAlignment="1">
      <alignment horizontal="right" vertical="center"/>
    </xf>
    <xf numFmtId="168" fontId="18" fillId="0" borderId="29" xfId="0" applyNumberFormat="1" applyFont="1" applyBorder="1" applyAlignment="1">
      <alignment horizontal="right" vertical="center"/>
    </xf>
    <xf numFmtId="167" fontId="22" fillId="0" borderId="29" xfId="0" applyNumberFormat="1" applyFont="1" applyBorder="1" applyAlignment="1">
      <alignment horizontal="right" vertical="center"/>
    </xf>
    <xf numFmtId="0" fontId="0" fillId="0" borderId="29" xfId="0" applyBorder="1"/>
    <xf numFmtId="0" fontId="23" fillId="0" borderId="29" xfId="0" applyFont="1" applyBorder="1" applyAlignment="1">
      <alignment vertical="top" wrapText="1"/>
    </xf>
    <xf numFmtId="0" fontId="0" fillId="0" borderId="0" xfId="0" applyFont="1"/>
    <xf numFmtId="0" fontId="0" fillId="4" borderId="25" xfId="0" applyFont="1" applyFill="1" applyBorder="1" applyAlignment="1" applyProtection="1">
      <alignment horizontal="center" vertical="center"/>
      <protection locked="0"/>
    </xf>
    <xf numFmtId="0" fontId="0" fillId="4" borderId="5" xfId="0" applyFont="1" applyFill="1" applyBorder="1" applyAlignment="1" applyProtection="1">
      <alignment horizontal="center" vertical="center"/>
      <protection locked="0"/>
    </xf>
    <xf numFmtId="0" fontId="0" fillId="4" borderId="8" xfId="0" applyFont="1" applyFill="1" applyBorder="1" applyAlignment="1" applyProtection="1">
      <alignment horizontal="center" vertical="center"/>
      <protection locked="0"/>
    </xf>
    <xf numFmtId="0" fontId="23" fillId="0" borderId="28" xfId="0" applyFont="1" applyBorder="1" applyAlignment="1">
      <alignment vertical="top" wrapText="1"/>
    </xf>
    <xf numFmtId="0" fontId="21" fillId="0" borderId="1" xfId="0" applyFont="1" applyBorder="1" applyAlignment="1">
      <alignment vertical="top" wrapText="1"/>
    </xf>
    <xf numFmtId="0" fontId="11" fillId="0" borderId="21" xfId="0" applyFont="1" applyBorder="1" applyAlignment="1">
      <alignment horizontal="center"/>
    </xf>
    <xf numFmtId="0" fontId="11" fillId="0" borderId="21" xfId="0" applyFont="1" applyBorder="1" applyAlignment="1">
      <alignment horizontal="center" vertical="center"/>
    </xf>
    <xf numFmtId="0" fontId="0" fillId="3" borderId="16" xfId="0" applyFill="1" applyBorder="1" applyAlignment="1" applyProtection="1">
      <alignment horizontal="left"/>
      <protection locked="0"/>
    </xf>
    <xf numFmtId="0" fontId="0" fillId="3" borderId="17" xfId="0" applyFill="1" applyBorder="1" applyAlignment="1" applyProtection="1">
      <alignment horizontal="left"/>
      <protection locked="0"/>
    </xf>
    <xf numFmtId="0" fontId="0" fillId="3" borderId="22" xfId="0" applyFill="1" applyBorder="1" applyAlignment="1" applyProtection="1">
      <alignment horizontal="left"/>
      <protection locked="0"/>
    </xf>
    <xf numFmtId="0" fontId="11" fillId="0" borderId="23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170" fontId="27" fillId="0" borderId="11" xfId="0" applyNumberFormat="1" applyFont="1" applyBorder="1" applyAlignment="1">
      <alignment horizontal="center" vertical="center"/>
    </xf>
    <xf numFmtId="170" fontId="27" fillId="0" borderId="12" xfId="0" applyNumberFormat="1" applyFont="1" applyBorder="1" applyAlignment="1">
      <alignment horizontal="center" vertical="center"/>
    </xf>
    <xf numFmtId="170" fontId="27" fillId="0" borderId="14" xfId="0" applyNumberFormat="1" applyFont="1" applyBorder="1" applyAlignment="1">
      <alignment horizontal="center" vertical="center"/>
    </xf>
    <xf numFmtId="170" fontId="27" fillId="0" borderId="15" xfId="0" applyNumberFormat="1" applyFont="1" applyBorder="1" applyAlignment="1">
      <alignment horizontal="center" vertical="center"/>
    </xf>
    <xf numFmtId="167" fontId="13" fillId="0" borderId="14" xfId="0" applyNumberFormat="1" applyFont="1" applyBorder="1" applyAlignment="1">
      <alignment horizontal="center" vertical="center"/>
    </xf>
    <xf numFmtId="167" fontId="13" fillId="0" borderId="15" xfId="0" applyNumberFormat="1" applyFont="1" applyBorder="1" applyAlignment="1">
      <alignment horizontal="center" vertical="center"/>
    </xf>
    <xf numFmtId="167" fontId="14" fillId="0" borderId="11" xfId="0" applyNumberFormat="1" applyFont="1" applyBorder="1" applyAlignment="1">
      <alignment horizontal="center" vertical="center"/>
    </xf>
    <xf numFmtId="167" fontId="14" fillId="0" borderId="12" xfId="0" applyNumberFormat="1" applyFont="1" applyBorder="1" applyAlignment="1">
      <alignment horizontal="center" vertical="center"/>
    </xf>
    <xf numFmtId="167" fontId="14" fillId="0" borderId="10" xfId="0" applyNumberFormat="1" applyFont="1" applyBorder="1" applyAlignment="1">
      <alignment horizontal="center" vertical="center"/>
    </xf>
    <xf numFmtId="167" fontId="14" fillId="0" borderId="13" xfId="0" applyNumberFormat="1" applyFont="1" applyBorder="1" applyAlignment="1">
      <alignment horizontal="center" vertical="center"/>
    </xf>
    <xf numFmtId="0" fontId="32" fillId="3" borderId="25" xfId="0" applyFont="1" applyFill="1" applyBorder="1" applyAlignment="1" applyProtection="1">
      <alignment horizontal="left" vertical="top" wrapText="1"/>
      <protection locked="0"/>
    </xf>
    <xf numFmtId="0" fontId="32" fillId="3" borderId="3" xfId="0" applyFont="1" applyFill="1" applyBorder="1" applyAlignment="1" applyProtection="1">
      <alignment horizontal="left" vertical="top" wrapText="1"/>
      <protection locked="0"/>
    </xf>
    <xf numFmtId="0" fontId="32" fillId="3" borderId="5" xfId="0" applyFont="1" applyFill="1" applyBorder="1" applyAlignment="1" applyProtection="1">
      <alignment horizontal="left" vertical="top" wrapText="1"/>
      <protection locked="0"/>
    </xf>
    <xf numFmtId="0" fontId="32" fillId="3" borderId="6" xfId="0" applyFont="1" applyFill="1" applyBorder="1" applyAlignment="1" applyProtection="1">
      <alignment horizontal="left" vertical="top" wrapText="1"/>
      <protection locked="0"/>
    </xf>
    <xf numFmtId="0" fontId="32" fillId="3" borderId="8" xfId="0" applyFont="1" applyFill="1" applyBorder="1" applyAlignment="1" applyProtection="1">
      <alignment horizontal="left" vertical="top" wrapText="1"/>
      <protection locked="0"/>
    </xf>
    <xf numFmtId="0" fontId="32" fillId="3" borderId="9" xfId="0" applyFont="1" applyFill="1" applyBorder="1" applyAlignment="1" applyProtection="1">
      <alignment horizontal="left" vertical="top" wrapText="1"/>
      <protection locked="0"/>
    </xf>
    <xf numFmtId="0" fontId="11" fillId="0" borderId="24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Normál" xfId="0" builtinId="0"/>
    <cellStyle name="Normál 2" xfId="2" xr:uid="{00000000-0005-0000-0000-000001000000}"/>
    <cellStyle name="Normál_Másolat eredetijeatletika_tobbproba_pontertek" xfId="1" xr:uid="{00000000-0005-0000-0000-000002000000}"/>
  </cellStyles>
  <dxfs count="10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D1FF"/>
      <color rgb="FFFFCCFF"/>
      <color rgb="FFFFE7FF"/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1</xdr:row>
      <xdr:rowOff>200024</xdr:rowOff>
    </xdr:from>
    <xdr:to>
      <xdr:col>18</xdr:col>
      <xdr:colOff>85725</xdr:colOff>
      <xdr:row>7</xdr:row>
      <xdr:rowOff>38099</xdr:rowOff>
    </xdr:to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0344150" y="390524"/>
          <a:ext cx="1304925" cy="1381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u-HU" sz="1100"/>
            <a:t>Formátumok:</a:t>
          </a:r>
        </a:p>
        <a:p>
          <a:r>
            <a:rPr lang="hu-HU" sz="1100">
              <a:solidFill>
                <a:schemeClr val="bg1"/>
              </a:solidFill>
            </a:rPr>
            <a:t>Varga Zoltán</a:t>
          </a:r>
        </a:p>
        <a:p>
          <a:r>
            <a:rPr lang="hu-HU" sz="1100"/>
            <a:t>100 m:     13,45</a:t>
          </a:r>
        </a:p>
        <a:p>
          <a:r>
            <a:rPr lang="hu-HU" sz="1100"/>
            <a:t>Távol:      4,56</a:t>
          </a:r>
        </a:p>
        <a:p>
          <a:r>
            <a:rPr lang="hu-HU" sz="1100"/>
            <a:t>Klabda:</a:t>
          </a:r>
          <a:r>
            <a:rPr lang="hu-HU" sz="1100" baseline="0"/>
            <a:t>    56,34</a:t>
          </a:r>
        </a:p>
        <a:p>
          <a:r>
            <a:rPr lang="hu-HU" sz="1100" baseline="0"/>
            <a:t>Súly:         9,76</a:t>
          </a:r>
        </a:p>
        <a:p>
          <a:r>
            <a:rPr lang="hu-HU" sz="1100" baseline="0"/>
            <a:t>800 m:     2:27,34 </a:t>
          </a:r>
          <a:endParaRPr lang="hu-HU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LOGH\II.%20kcs%20fi&#250;%20p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ú"/>
      <sheetName val="Beírás"/>
      <sheetName val="Csapat"/>
      <sheetName val="Egyéni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/>
  <dimension ref="A1:P302"/>
  <sheetViews>
    <sheetView topLeftCell="A166" workbookViewId="0">
      <selection activeCell="N12" sqref="N12"/>
    </sheetView>
  </sheetViews>
  <sheetFormatPr defaultColWidth="9.140625" defaultRowHeight="12.75" x14ac:dyDescent="0.2"/>
  <cols>
    <col min="1" max="1" width="9.140625" style="6"/>
    <col min="2" max="2" width="9.42578125" style="3" customWidth="1"/>
    <col min="3" max="3" width="6" style="5" customWidth="1"/>
    <col min="4" max="4" width="10" style="5" customWidth="1"/>
    <col min="5" max="5" width="9" style="4" customWidth="1"/>
    <col min="6" max="6" width="8.7109375" style="3" customWidth="1"/>
    <col min="7" max="16384" width="9.140625" style="3"/>
  </cols>
  <sheetData>
    <row r="1" spans="2:16" x14ac:dyDescent="0.2">
      <c r="B1" s="26" t="s">
        <v>13</v>
      </c>
      <c r="C1" s="29" t="s">
        <v>168</v>
      </c>
      <c r="D1" s="28" t="s">
        <v>12</v>
      </c>
      <c r="E1" s="25" t="s">
        <v>169</v>
      </c>
      <c r="F1" s="26" t="s">
        <v>8</v>
      </c>
      <c r="G1" s="27" t="s">
        <v>11</v>
      </c>
      <c r="H1" s="26" t="s">
        <v>10</v>
      </c>
      <c r="I1" s="26" t="s">
        <v>9</v>
      </c>
      <c r="J1" s="26" t="s">
        <v>8</v>
      </c>
    </row>
    <row r="2" spans="2:16" x14ac:dyDescent="0.2">
      <c r="B2" s="7">
        <v>11.34</v>
      </c>
      <c r="C2" s="8">
        <v>11.35</v>
      </c>
      <c r="D2" s="12">
        <v>1.3657407407407409E-3</v>
      </c>
      <c r="E2" s="25">
        <v>1.3888888888888889E-3</v>
      </c>
      <c r="F2" s="7">
        <v>300</v>
      </c>
      <c r="G2" s="5">
        <f t="shared" ref="G2:G65" si="0">P2/100</f>
        <v>1.8</v>
      </c>
      <c r="H2" s="13">
        <v>3</v>
      </c>
      <c r="I2" s="13">
        <v>4</v>
      </c>
      <c r="J2" s="10">
        <v>0</v>
      </c>
      <c r="P2" s="22">
        <v>180</v>
      </c>
    </row>
    <row r="3" spans="2:16" x14ac:dyDescent="0.2">
      <c r="B3" s="14">
        <v>11.350999999999999</v>
      </c>
      <c r="C3" s="24">
        <v>11.37</v>
      </c>
      <c r="D3" s="12">
        <v>1.3889004629629631E-3</v>
      </c>
      <c r="E3" s="23">
        <v>1.3912037037037037E-3</v>
      </c>
      <c r="F3" s="15">
        <v>299</v>
      </c>
      <c r="G3" s="98">
        <f t="shared" si="0"/>
        <v>1.82</v>
      </c>
      <c r="H3" s="13">
        <v>3.05</v>
      </c>
      <c r="I3" s="13">
        <v>4.28</v>
      </c>
      <c r="J3" s="10">
        <v>1</v>
      </c>
      <c r="P3" s="22">
        <v>182</v>
      </c>
    </row>
    <row r="4" spans="2:16" x14ac:dyDescent="0.2">
      <c r="B4" s="14">
        <v>11.370999999999999</v>
      </c>
      <c r="C4" s="24">
        <v>11.39</v>
      </c>
      <c r="D4" s="12">
        <v>1.3912152777777779E-3</v>
      </c>
      <c r="E4" s="23">
        <v>1.3958333333333331E-3</v>
      </c>
      <c r="F4" s="15">
        <v>298</v>
      </c>
      <c r="G4" s="98">
        <f t="shared" si="0"/>
        <v>1.84</v>
      </c>
      <c r="H4" s="13">
        <v>3.1</v>
      </c>
      <c r="I4" s="13">
        <v>4.5599999999999996</v>
      </c>
      <c r="J4" s="10">
        <v>2</v>
      </c>
      <c r="P4" s="22">
        <v>184</v>
      </c>
    </row>
    <row r="5" spans="2:16" x14ac:dyDescent="0.2">
      <c r="B5" s="14">
        <v>11.391</v>
      </c>
      <c r="C5" s="24">
        <v>11.41</v>
      </c>
      <c r="D5" s="12">
        <v>1.3958449074074073E-3</v>
      </c>
      <c r="E5" s="23">
        <v>1.3993055555555555E-3</v>
      </c>
      <c r="F5" s="15">
        <v>297</v>
      </c>
      <c r="G5" s="5">
        <f t="shared" si="0"/>
        <v>1.86</v>
      </c>
      <c r="H5" s="13">
        <v>3.14</v>
      </c>
      <c r="I5" s="13">
        <v>4.84</v>
      </c>
      <c r="J5" s="10">
        <v>3</v>
      </c>
      <c r="P5" s="22">
        <v>186</v>
      </c>
    </row>
    <row r="6" spans="2:16" x14ac:dyDescent="0.2">
      <c r="B6" s="14">
        <v>11.411</v>
      </c>
      <c r="C6" s="24">
        <v>11.43</v>
      </c>
      <c r="D6" s="12">
        <v>1.3993171296296295E-3</v>
      </c>
      <c r="E6" s="23">
        <v>1.4027777777777777E-3</v>
      </c>
      <c r="F6" s="15">
        <v>296</v>
      </c>
      <c r="G6" s="5">
        <f t="shared" si="0"/>
        <v>1.87</v>
      </c>
      <c r="H6" s="13">
        <v>3.19</v>
      </c>
      <c r="I6" s="13">
        <v>5.1100000000000003</v>
      </c>
      <c r="J6" s="10">
        <v>4</v>
      </c>
      <c r="P6" s="22">
        <v>187</v>
      </c>
    </row>
    <row r="7" spans="2:16" x14ac:dyDescent="0.2">
      <c r="B7" s="14">
        <v>11.430999999999999</v>
      </c>
      <c r="C7" s="24">
        <v>11.46</v>
      </c>
      <c r="D7" s="12">
        <v>1.4027893518518499E-3</v>
      </c>
      <c r="E7" s="23">
        <v>1.4062499999999999E-3</v>
      </c>
      <c r="F7" s="15">
        <v>295</v>
      </c>
      <c r="G7" s="5">
        <f t="shared" si="0"/>
        <v>1.89</v>
      </c>
      <c r="H7" s="13">
        <v>3.24</v>
      </c>
      <c r="I7" s="13">
        <v>5.39</v>
      </c>
      <c r="J7" s="10">
        <v>5</v>
      </c>
      <c r="P7" s="22">
        <v>189</v>
      </c>
    </row>
    <row r="8" spans="2:16" x14ac:dyDescent="0.2">
      <c r="B8" s="14">
        <v>11.461</v>
      </c>
      <c r="C8" s="24">
        <v>11.48</v>
      </c>
      <c r="D8" s="12">
        <v>1.40626157407407E-3</v>
      </c>
      <c r="E8" s="23">
        <v>1.4097222222222221E-3</v>
      </c>
      <c r="F8" s="15">
        <v>294</v>
      </c>
      <c r="G8" s="5">
        <f t="shared" si="0"/>
        <v>1.91</v>
      </c>
      <c r="H8" s="13">
        <v>3.29</v>
      </c>
      <c r="I8" s="13">
        <v>5.67</v>
      </c>
      <c r="J8" s="10">
        <v>6</v>
      </c>
      <c r="P8" s="22">
        <v>191</v>
      </c>
    </row>
    <row r="9" spans="2:16" x14ac:dyDescent="0.2">
      <c r="B9" s="14">
        <v>11.481</v>
      </c>
      <c r="C9" s="24">
        <v>11.5</v>
      </c>
      <c r="D9" s="12">
        <v>1.4097337962963E-3</v>
      </c>
      <c r="E9" s="23">
        <v>1.4131944444444446E-3</v>
      </c>
      <c r="F9" s="15">
        <v>293</v>
      </c>
      <c r="G9" s="5">
        <f t="shared" si="0"/>
        <v>1.93</v>
      </c>
      <c r="H9" s="13">
        <v>3.34</v>
      </c>
      <c r="I9" s="13">
        <v>5.95</v>
      </c>
      <c r="J9" s="10">
        <v>7</v>
      </c>
      <c r="P9" s="22">
        <v>193</v>
      </c>
    </row>
    <row r="10" spans="2:16" x14ac:dyDescent="0.2">
      <c r="B10" s="14">
        <v>11.500999999999999</v>
      </c>
      <c r="C10" s="24">
        <v>11.52</v>
      </c>
      <c r="D10" s="12">
        <v>1.41320601851852E-3</v>
      </c>
      <c r="E10" s="23">
        <v>1.4166666666666668E-3</v>
      </c>
      <c r="F10" s="15">
        <v>292</v>
      </c>
      <c r="G10" s="5">
        <f t="shared" si="0"/>
        <v>1.95</v>
      </c>
      <c r="H10" s="13">
        <v>3.38</v>
      </c>
      <c r="I10" s="13">
        <v>6.23</v>
      </c>
      <c r="J10" s="10">
        <v>8</v>
      </c>
      <c r="P10" s="22">
        <v>195</v>
      </c>
    </row>
    <row r="11" spans="2:16" x14ac:dyDescent="0.2">
      <c r="B11" s="14">
        <v>11.520999999999999</v>
      </c>
      <c r="C11" s="24">
        <v>11.54</v>
      </c>
      <c r="D11" s="12">
        <v>1.4166782407407401E-3</v>
      </c>
      <c r="E11" s="23">
        <v>1.420138888888889E-3</v>
      </c>
      <c r="F11" s="15">
        <v>291</v>
      </c>
      <c r="G11" s="5">
        <f t="shared" si="0"/>
        <v>1.97</v>
      </c>
      <c r="H11" s="13">
        <v>3.43</v>
      </c>
      <c r="I11" s="13">
        <v>6.51</v>
      </c>
      <c r="J11" s="10">
        <v>9</v>
      </c>
      <c r="P11" s="22">
        <v>197</v>
      </c>
    </row>
    <row r="12" spans="2:16" x14ac:dyDescent="0.2">
      <c r="B12" s="14">
        <v>11.540999999999999</v>
      </c>
      <c r="C12" s="24">
        <v>11.56</v>
      </c>
      <c r="D12" s="12">
        <v>1.4201504629629601E-3</v>
      </c>
      <c r="E12" s="23">
        <v>1.423611111111111E-3</v>
      </c>
      <c r="F12" s="15">
        <v>290</v>
      </c>
      <c r="G12" s="5">
        <f t="shared" si="0"/>
        <v>1.99</v>
      </c>
      <c r="H12" s="13">
        <v>3.48</v>
      </c>
      <c r="I12" s="13">
        <v>6.78</v>
      </c>
      <c r="J12" s="10">
        <v>10</v>
      </c>
      <c r="P12" s="22">
        <v>199</v>
      </c>
    </row>
    <row r="13" spans="2:16" x14ac:dyDescent="0.2">
      <c r="B13" s="14">
        <v>11.561</v>
      </c>
      <c r="C13" s="24">
        <v>11.58</v>
      </c>
      <c r="D13" s="12">
        <v>1.4236226851851799E-3</v>
      </c>
      <c r="E13" s="23">
        <v>1.4270833333333299E-3</v>
      </c>
      <c r="F13" s="15">
        <v>289</v>
      </c>
      <c r="G13" s="5">
        <f t="shared" si="0"/>
        <v>2.0099999999999998</v>
      </c>
      <c r="H13" s="13">
        <v>3.53</v>
      </c>
      <c r="I13" s="13">
        <v>7.06</v>
      </c>
      <c r="J13" s="10">
        <v>11</v>
      </c>
      <c r="P13" s="22">
        <v>201</v>
      </c>
    </row>
    <row r="14" spans="2:16" x14ac:dyDescent="0.2">
      <c r="B14" s="14">
        <v>11.581</v>
      </c>
      <c r="C14" s="24">
        <v>11.6</v>
      </c>
      <c r="D14" s="12">
        <v>1.4270949074074099E-3</v>
      </c>
      <c r="E14" s="23">
        <v>1.4305555555555599E-3</v>
      </c>
      <c r="F14" s="15">
        <v>288</v>
      </c>
      <c r="G14" s="5">
        <f t="shared" si="0"/>
        <v>2.02</v>
      </c>
      <c r="H14" s="13">
        <v>3.58</v>
      </c>
      <c r="I14" s="13">
        <v>7.34</v>
      </c>
      <c r="J14" s="10">
        <v>12</v>
      </c>
      <c r="P14" s="22">
        <v>202</v>
      </c>
    </row>
    <row r="15" spans="2:16" x14ac:dyDescent="0.2">
      <c r="B15" s="14">
        <v>11.600999999999999</v>
      </c>
      <c r="C15" s="24">
        <v>11.62</v>
      </c>
      <c r="D15" s="12">
        <v>1.4305671296296299E-3</v>
      </c>
      <c r="E15" s="23">
        <v>1.4340277777777899E-3</v>
      </c>
      <c r="F15" s="15">
        <v>287</v>
      </c>
      <c r="G15" s="5">
        <f t="shared" si="0"/>
        <v>2.04</v>
      </c>
      <c r="H15" s="13">
        <v>3.62</v>
      </c>
      <c r="I15" s="13">
        <v>7.62</v>
      </c>
      <c r="J15" s="10">
        <v>13</v>
      </c>
      <c r="P15" s="22">
        <v>204</v>
      </c>
    </row>
    <row r="16" spans="2:16" x14ac:dyDescent="0.2">
      <c r="B16" s="14">
        <v>11.620999999999999</v>
      </c>
      <c r="C16" s="24">
        <v>11.64</v>
      </c>
      <c r="D16" s="12">
        <v>1.43403935185185E-3</v>
      </c>
      <c r="E16" s="23">
        <v>1.4375000000000199E-3</v>
      </c>
      <c r="F16" s="15">
        <v>286</v>
      </c>
      <c r="G16" s="5">
        <f t="shared" si="0"/>
        <v>2.06</v>
      </c>
      <c r="H16" s="13">
        <v>3.67</v>
      </c>
      <c r="I16" s="13">
        <v>7.9</v>
      </c>
      <c r="J16" s="10">
        <v>14</v>
      </c>
      <c r="P16" s="22">
        <v>206</v>
      </c>
    </row>
    <row r="17" spans="2:16" x14ac:dyDescent="0.2">
      <c r="B17" s="14">
        <v>11.641</v>
      </c>
      <c r="C17" s="24">
        <v>11.67</v>
      </c>
      <c r="D17" s="12">
        <v>1.43751157407407E-3</v>
      </c>
      <c r="E17" s="23">
        <v>1.4409722222222499E-3</v>
      </c>
      <c r="F17" s="15">
        <v>285</v>
      </c>
      <c r="G17" s="5">
        <f t="shared" si="0"/>
        <v>2.08</v>
      </c>
      <c r="H17" s="13">
        <v>3.72</v>
      </c>
      <c r="I17" s="13">
        <v>8.18</v>
      </c>
      <c r="J17" s="10">
        <v>15</v>
      </c>
      <c r="P17" s="22">
        <v>208</v>
      </c>
    </row>
    <row r="18" spans="2:16" x14ac:dyDescent="0.2">
      <c r="B18" s="14">
        <v>11.670999999999999</v>
      </c>
      <c r="C18" s="24">
        <v>11.69</v>
      </c>
      <c r="D18" s="12">
        <v>1.4409837962963E-3</v>
      </c>
      <c r="E18" s="23">
        <v>1.4444444444444799E-3</v>
      </c>
      <c r="F18" s="15">
        <v>284</v>
      </c>
      <c r="G18" s="5">
        <f t="shared" si="0"/>
        <v>2.1</v>
      </c>
      <c r="H18" s="13">
        <v>3.77</v>
      </c>
      <c r="I18" s="13">
        <v>8.4499999999999993</v>
      </c>
      <c r="J18" s="10">
        <v>16</v>
      </c>
      <c r="P18" s="22">
        <v>210</v>
      </c>
    </row>
    <row r="19" spans="2:16" x14ac:dyDescent="0.2">
      <c r="B19" s="14">
        <v>11.690999999999999</v>
      </c>
      <c r="C19" s="24">
        <v>11.71</v>
      </c>
      <c r="D19" s="12">
        <v>1.44445601851852E-3</v>
      </c>
      <c r="E19" s="23">
        <v>1.4479166666667099E-3</v>
      </c>
      <c r="F19" s="15">
        <v>283</v>
      </c>
      <c r="G19" s="5">
        <f t="shared" si="0"/>
        <v>2.12</v>
      </c>
      <c r="H19" s="13">
        <v>3.82</v>
      </c>
      <c r="I19" s="13">
        <v>8.73</v>
      </c>
      <c r="J19" s="10">
        <v>17</v>
      </c>
      <c r="P19" s="22">
        <v>212</v>
      </c>
    </row>
    <row r="20" spans="2:16" x14ac:dyDescent="0.2">
      <c r="B20" s="14">
        <v>11.711</v>
      </c>
      <c r="C20" s="24">
        <v>11.73</v>
      </c>
      <c r="D20" s="12">
        <v>1.4479282407407401E-3</v>
      </c>
      <c r="E20" s="23">
        <v>1.45138888888894E-3</v>
      </c>
      <c r="F20" s="15">
        <v>282</v>
      </c>
      <c r="G20" s="5">
        <f t="shared" si="0"/>
        <v>2.14</v>
      </c>
      <c r="H20" s="13">
        <v>3.86</v>
      </c>
      <c r="I20" s="13">
        <v>9.01</v>
      </c>
      <c r="J20" s="10">
        <v>18</v>
      </c>
      <c r="P20" s="22">
        <v>214</v>
      </c>
    </row>
    <row r="21" spans="2:16" x14ac:dyDescent="0.2">
      <c r="B21" s="14">
        <v>11.731</v>
      </c>
      <c r="C21" s="24">
        <v>11.75</v>
      </c>
      <c r="D21" s="12">
        <v>1.4514004629629599E-3</v>
      </c>
      <c r="E21" s="23">
        <v>1.45486111111117E-3</v>
      </c>
      <c r="F21" s="15">
        <v>281</v>
      </c>
      <c r="G21" s="5">
        <f t="shared" si="0"/>
        <v>2.16</v>
      </c>
      <c r="H21" s="13">
        <v>3.91</v>
      </c>
      <c r="I21" s="13">
        <v>9.2899999999999991</v>
      </c>
      <c r="J21" s="10">
        <v>19</v>
      </c>
      <c r="P21" s="22">
        <v>216</v>
      </c>
    </row>
    <row r="22" spans="2:16" x14ac:dyDescent="0.2">
      <c r="B22" s="14">
        <v>11.750999999999999</v>
      </c>
      <c r="C22" s="24">
        <v>11.77</v>
      </c>
      <c r="D22" s="12">
        <v>1.4548726851851799E-3</v>
      </c>
      <c r="E22" s="23">
        <v>1.4583333333334E-3</v>
      </c>
      <c r="F22" s="15">
        <v>280</v>
      </c>
      <c r="G22" s="5">
        <f t="shared" si="0"/>
        <v>2.17</v>
      </c>
      <c r="H22" s="13">
        <v>3.96</v>
      </c>
      <c r="I22" s="13">
        <v>9.57</v>
      </c>
      <c r="J22" s="10">
        <v>20</v>
      </c>
      <c r="P22" s="22">
        <v>217</v>
      </c>
    </row>
    <row r="23" spans="2:16" x14ac:dyDescent="0.2">
      <c r="B23" s="14">
        <v>11.770999999999999</v>
      </c>
      <c r="C23" s="24">
        <v>11.79</v>
      </c>
      <c r="D23" s="12">
        <v>1.4583449074074099E-3</v>
      </c>
      <c r="E23" s="23">
        <v>1.46180555555563E-3</v>
      </c>
      <c r="F23" s="15">
        <v>279</v>
      </c>
      <c r="G23" s="5">
        <f t="shared" si="0"/>
        <v>2.19</v>
      </c>
      <c r="H23" s="13">
        <v>4.01</v>
      </c>
      <c r="I23" s="13">
        <v>9.85</v>
      </c>
      <c r="J23" s="10">
        <v>21</v>
      </c>
      <c r="P23" s="22">
        <v>219</v>
      </c>
    </row>
    <row r="24" spans="2:16" x14ac:dyDescent="0.2">
      <c r="B24" s="14">
        <v>11.790999999999999</v>
      </c>
      <c r="C24" s="24">
        <v>11.81</v>
      </c>
      <c r="D24" s="12">
        <v>1.46181712962963E-3</v>
      </c>
      <c r="E24" s="23">
        <v>1.46527777777786E-3</v>
      </c>
      <c r="F24" s="15">
        <v>278</v>
      </c>
      <c r="G24" s="5">
        <f t="shared" si="0"/>
        <v>2.21</v>
      </c>
      <c r="H24" s="13">
        <v>4.0599999999999996</v>
      </c>
      <c r="I24" s="13">
        <v>10.119999999999999</v>
      </c>
      <c r="J24" s="10">
        <v>22</v>
      </c>
      <c r="P24" s="22">
        <v>221</v>
      </c>
    </row>
    <row r="25" spans="2:16" x14ac:dyDescent="0.2">
      <c r="B25" s="14">
        <v>11.811</v>
      </c>
      <c r="C25" s="24">
        <v>11.83</v>
      </c>
      <c r="D25" s="12">
        <v>1.46528935185185E-3</v>
      </c>
      <c r="E25" s="23">
        <v>1.46875000000009E-3</v>
      </c>
      <c r="F25" s="15">
        <v>277</v>
      </c>
      <c r="G25" s="5">
        <f t="shared" si="0"/>
        <v>2.23</v>
      </c>
      <c r="H25" s="13">
        <v>4.0999999999999996</v>
      </c>
      <c r="I25" s="13">
        <v>10.4</v>
      </c>
      <c r="J25" s="10">
        <v>23</v>
      </c>
      <c r="P25" s="22">
        <v>223</v>
      </c>
    </row>
    <row r="26" spans="2:16" x14ac:dyDescent="0.2">
      <c r="B26" s="14">
        <v>11.831</v>
      </c>
      <c r="C26" s="24">
        <v>11.85</v>
      </c>
      <c r="D26" s="12">
        <v>1.46876157407407E-3</v>
      </c>
      <c r="E26" s="23">
        <v>1.47222222222232E-3</v>
      </c>
      <c r="F26" s="15">
        <v>276</v>
      </c>
      <c r="G26" s="5">
        <f t="shared" si="0"/>
        <v>2.25</v>
      </c>
      <c r="H26" s="13">
        <v>4.1500000000000004</v>
      </c>
      <c r="I26" s="13">
        <v>10.68</v>
      </c>
      <c r="J26" s="10">
        <v>24</v>
      </c>
      <c r="P26" s="22">
        <v>225</v>
      </c>
    </row>
    <row r="27" spans="2:16" x14ac:dyDescent="0.2">
      <c r="B27" s="14">
        <v>11.850999999999999</v>
      </c>
      <c r="C27" s="24">
        <v>11.88</v>
      </c>
      <c r="D27" s="12">
        <v>1.4722337962963E-3</v>
      </c>
      <c r="E27" s="23">
        <v>1.47569444444455E-3</v>
      </c>
      <c r="F27" s="15">
        <v>275</v>
      </c>
      <c r="G27" s="5">
        <f t="shared" si="0"/>
        <v>2.27</v>
      </c>
      <c r="H27" s="13">
        <v>4.2</v>
      </c>
      <c r="I27" s="13">
        <v>10.96</v>
      </c>
      <c r="J27" s="10">
        <v>25</v>
      </c>
      <c r="P27" s="22">
        <v>227</v>
      </c>
    </row>
    <row r="28" spans="2:16" x14ac:dyDescent="0.2">
      <c r="B28" s="14">
        <v>11.881</v>
      </c>
      <c r="C28" s="24">
        <v>11.9</v>
      </c>
      <c r="D28" s="12">
        <v>1.4757060185185201E-3</v>
      </c>
      <c r="E28" s="23">
        <v>1.47916666666678E-3</v>
      </c>
      <c r="F28" s="15">
        <v>274</v>
      </c>
      <c r="G28" s="5">
        <f t="shared" si="0"/>
        <v>2.29</v>
      </c>
      <c r="H28" s="13">
        <v>4.25</v>
      </c>
      <c r="I28" s="13">
        <v>11.24</v>
      </c>
      <c r="J28" s="10">
        <v>26</v>
      </c>
      <c r="P28" s="22">
        <v>229</v>
      </c>
    </row>
    <row r="29" spans="2:16" x14ac:dyDescent="0.2">
      <c r="B29" s="14">
        <v>11.901</v>
      </c>
      <c r="C29" s="24">
        <v>11.92</v>
      </c>
      <c r="D29" s="12">
        <v>1.4791782407407401E-3</v>
      </c>
      <c r="E29" s="23">
        <v>1.48263888888901E-3</v>
      </c>
      <c r="F29" s="15">
        <v>273</v>
      </c>
      <c r="G29" s="5">
        <f t="shared" si="0"/>
        <v>2.31</v>
      </c>
      <c r="H29" s="13">
        <v>4.3</v>
      </c>
      <c r="I29" s="13">
        <v>11.52</v>
      </c>
      <c r="J29" s="10">
        <v>27</v>
      </c>
      <c r="P29" s="22">
        <v>231</v>
      </c>
    </row>
    <row r="30" spans="2:16" x14ac:dyDescent="0.2">
      <c r="B30" s="14">
        <v>11.920999999999999</v>
      </c>
      <c r="C30" s="24">
        <v>11.94</v>
      </c>
      <c r="D30" s="12">
        <v>1.4826504629629599E-3</v>
      </c>
      <c r="E30" s="23">
        <v>1.48611111111124E-3</v>
      </c>
      <c r="F30" s="15">
        <v>272</v>
      </c>
      <c r="G30" s="5">
        <f t="shared" si="0"/>
        <v>2.3199999999999998</v>
      </c>
      <c r="H30" s="13">
        <v>4.34</v>
      </c>
      <c r="I30" s="13">
        <v>11.8</v>
      </c>
      <c r="J30" s="10">
        <v>28</v>
      </c>
      <c r="P30" s="22">
        <v>232</v>
      </c>
    </row>
    <row r="31" spans="2:16" x14ac:dyDescent="0.2">
      <c r="B31" s="14">
        <v>11.940999999999999</v>
      </c>
      <c r="C31" s="24">
        <v>11.96</v>
      </c>
      <c r="D31" s="12">
        <v>1.48612268518518E-3</v>
      </c>
      <c r="E31" s="23">
        <v>1.48958333333347E-3</v>
      </c>
      <c r="F31" s="15">
        <v>271</v>
      </c>
      <c r="G31" s="5">
        <f t="shared" si="0"/>
        <v>2.34</v>
      </c>
      <c r="H31" s="13">
        <v>4.3899999999999997</v>
      </c>
      <c r="I31" s="13">
        <v>12.07</v>
      </c>
      <c r="J31" s="10">
        <v>29</v>
      </c>
      <c r="P31" s="22">
        <v>234</v>
      </c>
    </row>
    <row r="32" spans="2:16" x14ac:dyDescent="0.2">
      <c r="B32" s="14">
        <v>11.961</v>
      </c>
      <c r="C32" s="24">
        <v>11.98</v>
      </c>
      <c r="D32" s="12">
        <v>1.48959490740741E-3</v>
      </c>
      <c r="E32" s="23">
        <v>1.4930555555557E-3</v>
      </c>
      <c r="F32" s="15">
        <v>270</v>
      </c>
      <c r="G32" s="5">
        <f t="shared" si="0"/>
        <v>2.36</v>
      </c>
      <c r="H32" s="13">
        <v>4.4400000000000004</v>
      </c>
      <c r="I32" s="13">
        <v>12.35</v>
      </c>
      <c r="J32" s="10">
        <v>30</v>
      </c>
      <c r="P32" s="22">
        <v>236</v>
      </c>
    </row>
    <row r="33" spans="2:16" x14ac:dyDescent="0.2">
      <c r="B33" s="14">
        <v>11.981</v>
      </c>
      <c r="C33" s="24">
        <v>12</v>
      </c>
      <c r="D33" s="12">
        <v>1.49306712962963E-3</v>
      </c>
      <c r="E33" s="23">
        <v>1.4965277777779301E-3</v>
      </c>
      <c r="F33" s="15">
        <v>269</v>
      </c>
      <c r="G33" s="5">
        <f t="shared" si="0"/>
        <v>2.38</v>
      </c>
      <c r="H33" s="13">
        <v>4.49</v>
      </c>
      <c r="I33" s="13">
        <v>12.63</v>
      </c>
      <c r="J33" s="10">
        <v>31</v>
      </c>
      <c r="P33" s="22">
        <v>238</v>
      </c>
    </row>
    <row r="34" spans="2:16" x14ac:dyDescent="0.2">
      <c r="B34" s="14">
        <v>12.000999999999999</v>
      </c>
      <c r="C34" s="24">
        <v>12.02</v>
      </c>
      <c r="D34" s="12">
        <v>1.49653935185185E-3</v>
      </c>
      <c r="E34" s="23">
        <v>1.5000000000001601E-3</v>
      </c>
      <c r="F34" s="15">
        <v>268</v>
      </c>
      <c r="G34" s="5">
        <f t="shared" si="0"/>
        <v>2.4</v>
      </c>
      <c r="H34" s="13">
        <v>4.54</v>
      </c>
      <c r="I34" s="13">
        <v>12.91</v>
      </c>
      <c r="J34" s="10">
        <v>32</v>
      </c>
      <c r="P34" s="22">
        <v>240</v>
      </c>
    </row>
    <row r="35" spans="2:16" x14ac:dyDescent="0.2">
      <c r="B35" s="14">
        <v>12.020999999999999</v>
      </c>
      <c r="C35" s="24">
        <v>12.04</v>
      </c>
      <c r="D35" s="12">
        <v>1.5000115740740701E-3</v>
      </c>
      <c r="E35" s="23">
        <v>1.5034722222223901E-3</v>
      </c>
      <c r="F35" s="15">
        <v>267</v>
      </c>
      <c r="G35" s="5">
        <f t="shared" si="0"/>
        <v>2.42</v>
      </c>
      <c r="H35" s="13">
        <v>4.58</v>
      </c>
      <c r="I35" s="13">
        <v>13.19</v>
      </c>
      <c r="J35" s="10">
        <v>33</v>
      </c>
      <c r="P35" s="22">
        <v>242</v>
      </c>
    </row>
    <row r="36" spans="2:16" x14ac:dyDescent="0.2">
      <c r="B36" s="14">
        <v>12.040999999999999</v>
      </c>
      <c r="C36" s="24">
        <v>12.04</v>
      </c>
      <c r="D36" s="12">
        <v>1.5034837962963001E-3</v>
      </c>
      <c r="E36" s="23">
        <v>1.5069444444446201E-3</v>
      </c>
      <c r="F36" s="15">
        <v>266</v>
      </c>
      <c r="G36" s="5">
        <f t="shared" si="0"/>
        <v>2.44</v>
      </c>
      <c r="H36" s="13">
        <v>4.63</v>
      </c>
      <c r="I36" s="13">
        <v>13.47</v>
      </c>
      <c r="J36" s="10">
        <v>34</v>
      </c>
      <c r="P36" s="22">
        <v>244</v>
      </c>
    </row>
    <row r="37" spans="2:16" x14ac:dyDescent="0.2">
      <c r="B37" s="14">
        <v>12.040999999999999</v>
      </c>
      <c r="C37" s="24">
        <v>12.09</v>
      </c>
      <c r="D37" s="12">
        <v>1.5069560185185201E-3</v>
      </c>
      <c r="E37" s="23">
        <v>1.5104166666668501E-3</v>
      </c>
      <c r="F37" s="15">
        <v>265</v>
      </c>
      <c r="G37" s="5">
        <f t="shared" si="0"/>
        <v>2.46</v>
      </c>
      <c r="H37" s="13">
        <v>4.68</v>
      </c>
      <c r="I37" s="13">
        <v>13.74</v>
      </c>
      <c r="J37" s="10">
        <v>35</v>
      </c>
      <c r="P37" s="22">
        <v>246</v>
      </c>
    </row>
    <row r="38" spans="2:16" x14ac:dyDescent="0.2">
      <c r="B38" s="14">
        <v>12.090999999999999</v>
      </c>
      <c r="C38" s="24">
        <v>12.11</v>
      </c>
      <c r="D38" s="12">
        <v>1.5104282407407399E-3</v>
      </c>
      <c r="E38" s="23">
        <v>1.5138888888890801E-3</v>
      </c>
      <c r="F38" s="15">
        <v>264</v>
      </c>
      <c r="G38" s="5">
        <f t="shared" si="0"/>
        <v>2.4700000000000002</v>
      </c>
      <c r="H38" s="13">
        <v>4.7300000000000004</v>
      </c>
      <c r="I38" s="13">
        <v>14.02</v>
      </c>
      <c r="J38" s="10">
        <v>36</v>
      </c>
      <c r="P38" s="22">
        <v>247</v>
      </c>
    </row>
    <row r="39" spans="2:16" x14ac:dyDescent="0.2">
      <c r="B39" s="14">
        <v>12.110999999999999</v>
      </c>
      <c r="C39" s="24">
        <v>12.13</v>
      </c>
      <c r="D39" s="12">
        <v>1.51390046296296E-3</v>
      </c>
      <c r="E39" s="23">
        <v>1.5173611111113101E-3</v>
      </c>
      <c r="F39" s="15">
        <v>263</v>
      </c>
      <c r="G39" s="5">
        <f t="shared" si="0"/>
        <v>2.4900000000000002</v>
      </c>
      <c r="H39" s="13">
        <v>4.78</v>
      </c>
      <c r="I39" s="13">
        <v>14.3</v>
      </c>
      <c r="J39" s="10">
        <v>37</v>
      </c>
      <c r="P39" s="22">
        <v>249</v>
      </c>
    </row>
    <row r="40" spans="2:16" x14ac:dyDescent="0.2">
      <c r="B40" s="14">
        <v>12.131</v>
      </c>
      <c r="C40" s="24">
        <v>12.15</v>
      </c>
      <c r="D40" s="12">
        <v>1.51737268518518E-3</v>
      </c>
      <c r="E40" s="23">
        <v>1.5208333333335401E-3</v>
      </c>
      <c r="F40" s="15">
        <v>262</v>
      </c>
      <c r="G40" s="5">
        <f t="shared" si="0"/>
        <v>2.5099999999999998</v>
      </c>
      <c r="H40" s="13">
        <v>4.82</v>
      </c>
      <c r="I40" s="13">
        <v>14.58</v>
      </c>
      <c r="J40" s="10">
        <v>38</v>
      </c>
      <c r="P40" s="22">
        <v>251</v>
      </c>
    </row>
    <row r="41" spans="2:16" x14ac:dyDescent="0.2">
      <c r="B41" s="14">
        <v>12.151</v>
      </c>
      <c r="C41" s="24">
        <v>12.17</v>
      </c>
      <c r="D41" s="12">
        <v>1.52084490740741E-3</v>
      </c>
      <c r="E41" s="23">
        <v>1.5243055555557699E-3</v>
      </c>
      <c r="F41" s="15">
        <v>261</v>
      </c>
      <c r="G41" s="5">
        <f t="shared" si="0"/>
        <v>2.5299999999999998</v>
      </c>
      <c r="H41" s="13">
        <v>4.87</v>
      </c>
      <c r="I41" s="13">
        <v>14.86</v>
      </c>
      <c r="J41" s="10">
        <v>39</v>
      </c>
      <c r="P41" s="22">
        <v>253</v>
      </c>
    </row>
    <row r="42" spans="2:16" x14ac:dyDescent="0.2">
      <c r="B42" s="14">
        <v>12.170999999999999</v>
      </c>
      <c r="C42" s="24">
        <v>12.19</v>
      </c>
      <c r="D42" s="12">
        <v>1.52431712962963E-3</v>
      </c>
      <c r="E42" s="23">
        <v>1.5277777777779999E-3</v>
      </c>
      <c r="F42" s="15">
        <v>260</v>
      </c>
      <c r="G42" s="5">
        <f t="shared" si="0"/>
        <v>2.5499999999999998</v>
      </c>
      <c r="H42" s="13">
        <v>4.92</v>
      </c>
      <c r="I42" s="13">
        <v>15.14</v>
      </c>
      <c r="J42" s="10">
        <v>40</v>
      </c>
      <c r="P42" s="22">
        <v>255</v>
      </c>
    </row>
    <row r="43" spans="2:16" x14ac:dyDescent="0.2">
      <c r="B43" s="14">
        <v>12.190999999999999</v>
      </c>
      <c r="C43" s="24">
        <v>12.21</v>
      </c>
      <c r="D43" s="12">
        <v>1.5277893518518501E-3</v>
      </c>
      <c r="E43" s="23">
        <v>1.5312500000002299E-3</v>
      </c>
      <c r="F43" s="15">
        <v>259</v>
      </c>
      <c r="G43" s="5">
        <f t="shared" si="0"/>
        <v>2.57</v>
      </c>
      <c r="H43" s="13">
        <v>4.97</v>
      </c>
      <c r="I43" s="13">
        <v>15.41</v>
      </c>
      <c r="J43" s="10">
        <v>41</v>
      </c>
      <c r="P43" s="22">
        <v>257</v>
      </c>
    </row>
    <row r="44" spans="2:16" x14ac:dyDescent="0.2">
      <c r="B44" s="14">
        <v>12.211</v>
      </c>
      <c r="C44" s="24">
        <v>12.23</v>
      </c>
      <c r="D44" s="12">
        <v>1.5312615740740701E-3</v>
      </c>
      <c r="E44" s="23">
        <v>1.5347222222224599E-3</v>
      </c>
      <c r="F44" s="15">
        <v>258</v>
      </c>
      <c r="G44" s="5">
        <f t="shared" si="0"/>
        <v>2.59</v>
      </c>
      <c r="H44" s="13">
        <v>5.0199999999999996</v>
      </c>
      <c r="I44" s="13">
        <v>15.69</v>
      </c>
      <c r="J44" s="10">
        <v>42</v>
      </c>
      <c r="P44" s="22">
        <v>259</v>
      </c>
    </row>
    <row r="45" spans="2:16" x14ac:dyDescent="0.2">
      <c r="B45" s="14">
        <v>12.231</v>
      </c>
      <c r="C45" s="24">
        <v>12.25</v>
      </c>
      <c r="D45" s="12">
        <v>1.5347337962963001E-3</v>
      </c>
      <c r="E45" s="23">
        <v>1.5381944444446899E-3</v>
      </c>
      <c r="F45" s="15">
        <v>257</v>
      </c>
      <c r="G45" s="5">
        <f t="shared" si="0"/>
        <v>2.61</v>
      </c>
      <c r="H45" s="13">
        <v>5.0599999999999996</v>
      </c>
      <c r="I45" s="13">
        <v>15.97</v>
      </c>
      <c r="J45" s="10">
        <v>43</v>
      </c>
      <c r="P45" s="22">
        <v>261</v>
      </c>
    </row>
    <row r="46" spans="2:16" x14ac:dyDescent="0.2">
      <c r="B46" s="14">
        <v>12.250999999999999</v>
      </c>
      <c r="C46" s="24">
        <v>12.27</v>
      </c>
      <c r="D46" s="12">
        <v>1.5382060185185199E-3</v>
      </c>
      <c r="E46" s="23">
        <v>1.5416666666669199E-3</v>
      </c>
      <c r="F46" s="15">
        <v>256</v>
      </c>
      <c r="G46" s="5">
        <f t="shared" si="0"/>
        <v>2.62</v>
      </c>
      <c r="H46" s="13">
        <v>5.1100000000000003</v>
      </c>
      <c r="I46" s="13">
        <v>16.25</v>
      </c>
      <c r="J46" s="10">
        <v>44</v>
      </c>
      <c r="P46" s="22">
        <v>262</v>
      </c>
    </row>
    <row r="47" spans="2:16" x14ac:dyDescent="0.2">
      <c r="B47" s="14">
        <v>12.270999999999999</v>
      </c>
      <c r="C47" s="24">
        <v>12.3</v>
      </c>
      <c r="D47" s="12">
        <v>1.5416782407407399E-3</v>
      </c>
      <c r="E47" s="23">
        <v>1.5451388888891499E-3</v>
      </c>
      <c r="F47" s="15">
        <v>255</v>
      </c>
      <c r="G47" s="5">
        <f t="shared" si="0"/>
        <v>2.64</v>
      </c>
      <c r="H47" s="13">
        <v>5.16</v>
      </c>
      <c r="I47" s="13">
        <v>16.53</v>
      </c>
      <c r="J47" s="10">
        <v>45</v>
      </c>
      <c r="P47" s="22">
        <v>264</v>
      </c>
    </row>
    <row r="48" spans="2:16" x14ac:dyDescent="0.2">
      <c r="B48" s="14">
        <v>12.301</v>
      </c>
      <c r="C48" s="24">
        <v>12.32</v>
      </c>
      <c r="D48" s="12">
        <v>1.54515046296296E-3</v>
      </c>
      <c r="E48" s="23">
        <v>1.5486111111113799E-3</v>
      </c>
      <c r="F48" s="15">
        <v>254</v>
      </c>
      <c r="G48" s="5">
        <f t="shared" si="0"/>
        <v>2.66</v>
      </c>
      <c r="H48" s="13">
        <v>5.21</v>
      </c>
      <c r="I48" s="13">
        <v>16.809999999999999</v>
      </c>
      <c r="J48" s="10">
        <v>46</v>
      </c>
      <c r="P48" s="22">
        <v>266</v>
      </c>
    </row>
    <row r="49" spans="2:16" x14ac:dyDescent="0.2">
      <c r="B49" s="14">
        <v>12.321</v>
      </c>
      <c r="C49" s="24">
        <v>12.34</v>
      </c>
      <c r="D49" s="12">
        <v>1.54862268518518E-3</v>
      </c>
      <c r="E49" s="23">
        <v>1.55208333333361E-3</v>
      </c>
      <c r="F49" s="15">
        <v>253</v>
      </c>
      <c r="G49" s="5">
        <f t="shared" si="0"/>
        <v>2.68</v>
      </c>
      <c r="H49" s="13">
        <v>5.26</v>
      </c>
      <c r="I49" s="13">
        <v>17.079999999999998</v>
      </c>
      <c r="J49" s="10">
        <v>47</v>
      </c>
      <c r="P49" s="22">
        <v>268</v>
      </c>
    </row>
    <row r="50" spans="2:16" x14ac:dyDescent="0.2">
      <c r="B50" s="14">
        <v>12.340999999999999</v>
      </c>
      <c r="C50" s="24">
        <v>12.36</v>
      </c>
      <c r="D50" s="12">
        <v>1.55209490740741E-3</v>
      </c>
      <c r="E50" s="23">
        <v>1.55555555555584E-3</v>
      </c>
      <c r="F50" s="15">
        <v>252</v>
      </c>
      <c r="G50" s="5">
        <f t="shared" si="0"/>
        <v>2.7</v>
      </c>
      <c r="H50" s="13">
        <v>5.3</v>
      </c>
      <c r="I50" s="13">
        <v>17.36</v>
      </c>
      <c r="J50" s="10">
        <v>48</v>
      </c>
      <c r="P50" s="22">
        <v>270</v>
      </c>
    </row>
    <row r="51" spans="2:16" x14ac:dyDescent="0.2">
      <c r="B51" s="14">
        <v>12.361000000000001</v>
      </c>
      <c r="C51" s="24">
        <v>12.38</v>
      </c>
      <c r="D51" s="12">
        <v>1.5555671296296301E-3</v>
      </c>
      <c r="E51" s="23">
        <v>1.55902777777807E-3</v>
      </c>
      <c r="F51" s="15">
        <v>251</v>
      </c>
      <c r="G51" s="5">
        <f t="shared" si="0"/>
        <v>2.72</v>
      </c>
      <c r="H51" s="13">
        <v>5.35</v>
      </c>
      <c r="I51" s="13">
        <v>17.64</v>
      </c>
      <c r="J51" s="10">
        <v>49</v>
      </c>
      <c r="P51" s="22">
        <v>272</v>
      </c>
    </row>
    <row r="52" spans="2:16" x14ac:dyDescent="0.2">
      <c r="B52" s="14">
        <v>12.381</v>
      </c>
      <c r="C52" s="19">
        <v>12.4</v>
      </c>
      <c r="D52" s="12">
        <v>1.5590393518518501E-3</v>
      </c>
      <c r="E52" s="21">
        <v>1.5625000000003E-3</v>
      </c>
      <c r="F52" s="18">
        <v>250</v>
      </c>
      <c r="G52" s="5">
        <f t="shared" si="0"/>
        <v>2.73</v>
      </c>
      <c r="H52" s="19">
        <v>5.4</v>
      </c>
      <c r="I52" s="19">
        <v>17.920000000000002</v>
      </c>
      <c r="J52" s="18">
        <v>50</v>
      </c>
      <c r="P52" s="20">
        <v>273</v>
      </c>
    </row>
    <row r="53" spans="2:16" x14ac:dyDescent="0.2">
      <c r="B53" s="14">
        <v>12.401</v>
      </c>
      <c r="C53" s="13">
        <v>12.42</v>
      </c>
      <c r="D53" s="12">
        <v>1.5625115740740699E-3</v>
      </c>
      <c r="E53" s="11">
        <v>1.5663888888888839E-3</v>
      </c>
      <c r="F53" s="15">
        <v>249</v>
      </c>
      <c r="G53" s="5">
        <f t="shared" si="0"/>
        <v>2.75</v>
      </c>
      <c r="H53" s="13">
        <v>5.44</v>
      </c>
      <c r="I53" s="13">
        <v>18.18</v>
      </c>
      <c r="J53" s="10">
        <v>51</v>
      </c>
      <c r="P53" s="22">
        <v>275</v>
      </c>
    </row>
    <row r="54" spans="2:16" x14ac:dyDescent="0.2">
      <c r="B54" s="14">
        <v>12.420999999999999</v>
      </c>
      <c r="C54" s="13">
        <v>12.44</v>
      </c>
      <c r="D54" s="12">
        <v>1.5664467592592594E-3</v>
      </c>
      <c r="E54" s="11">
        <v>1.5702777777777729E-3</v>
      </c>
      <c r="F54" s="15">
        <v>248</v>
      </c>
      <c r="G54" s="5">
        <f t="shared" si="0"/>
        <v>2.76</v>
      </c>
      <c r="H54" s="13">
        <v>5.49</v>
      </c>
      <c r="I54" s="13">
        <v>18.43</v>
      </c>
      <c r="J54" s="10">
        <v>52</v>
      </c>
      <c r="P54" s="22">
        <v>276</v>
      </c>
    </row>
    <row r="55" spans="2:16" x14ac:dyDescent="0.2">
      <c r="B55" s="14">
        <v>12.440999999999999</v>
      </c>
      <c r="C55" s="13">
        <v>12.46</v>
      </c>
      <c r="D55" s="12">
        <v>1.5702662037037037E-3</v>
      </c>
      <c r="E55" s="11">
        <v>1.5741666666666619E-3</v>
      </c>
      <c r="F55" s="15">
        <v>247</v>
      </c>
      <c r="G55" s="5">
        <f t="shared" si="0"/>
        <v>2.78</v>
      </c>
      <c r="H55" s="13">
        <v>5.53</v>
      </c>
      <c r="I55" s="13">
        <v>18.690000000000001</v>
      </c>
      <c r="J55" s="10">
        <v>53</v>
      </c>
      <c r="P55" s="22">
        <v>278</v>
      </c>
    </row>
    <row r="56" spans="2:16" x14ac:dyDescent="0.2">
      <c r="B56" s="14">
        <v>12.461</v>
      </c>
      <c r="C56" s="13">
        <v>12.48</v>
      </c>
      <c r="D56" s="12">
        <v>1.5742013888888889E-3</v>
      </c>
      <c r="E56" s="11">
        <v>1.5780555555555509E-3</v>
      </c>
      <c r="F56" s="15">
        <v>246</v>
      </c>
      <c r="G56" s="5">
        <f t="shared" si="0"/>
        <v>2.8</v>
      </c>
      <c r="H56" s="13">
        <v>5.58</v>
      </c>
      <c r="I56" s="13">
        <v>18.940000000000001</v>
      </c>
      <c r="J56" s="10">
        <v>54</v>
      </c>
      <c r="P56" s="22">
        <v>280</v>
      </c>
    </row>
    <row r="57" spans="2:16" x14ac:dyDescent="0.2">
      <c r="B57" s="14">
        <v>12.481</v>
      </c>
      <c r="C57" s="13">
        <v>12.51</v>
      </c>
      <c r="D57" s="12">
        <v>1.5780208333333332E-3</v>
      </c>
      <c r="E57" s="11">
        <v>1.5819444444444399E-3</v>
      </c>
      <c r="F57" s="15">
        <v>245</v>
      </c>
      <c r="G57" s="5">
        <f t="shared" si="0"/>
        <v>2.82</v>
      </c>
      <c r="H57" s="13">
        <v>5.62</v>
      </c>
      <c r="I57" s="13">
        <v>19.2</v>
      </c>
      <c r="J57" s="10">
        <v>55</v>
      </c>
      <c r="P57" s="22">
        <v>282</v>
      </c>
    </row>
    <row r="58" spans="2:16" x14ac:dyDescent="0.2">
      <c r="B58" s="14">
        <v>12.510999999999999</v>
      </c>
      <c r="C58" s="13">
        <v>12.53</v>
      </c>
      <c r="D58" s="12">
        <v>1.5819560185185188E-3</v>
      </c>
      <c r="E58" s="11">
        <v>1.5858333333333289E-3</v>
      </c>
      <c r="F58" s="15">
        <v>244</v>
      </c>
      <c r="G58" s="5">
        <f t="shared" si="0"/>
        <v>2.83</v>
      </c>
      <c r="H58" s="13">
        <v>5.66</v>
      </c>
      <c r="I58" s="13">
        <v>19.45</v>
      </c>
      <c r="J58" s="10">
        <v>56</v>
      </c>
      <c r="P58" s="22">
        <v>283</v>
      </c>
    </row>
    <row r="59" spans="2:16" x14ac:dyDescent="0.2">
      <c r="B59" s="14">
        <v>12.530999999999999</v>
      </c>
      <c r="C59" s="13">
        <v>12.55</v>
      </c>
      <c r="D59" s="12">
        <v>1.5858912037037037E-3</v>
      </c>
      <c r="E59" s="11">
        <v>1.58972222222222E-3</v>
      </c>
      <c r="F59" s="15">
        <v>243</v>
      </c>
      <c r="G59" s="5">
        <f t="shared" si="0"/>
        <v>2.85</v>
      </c>
      <c r="H59" s="13">
        <v>5.71</v>
      </c>
      <c r="I59" s="13">
        <v>19.71</v>
      </c>
      <c r="J59" s="10">
        <v>57</v>
      </c>
      <c r="P59" s="22">
        <v>285</v>
      </c>
    </row>
    <row r="60" spans="2:16" x14ac:dyDescent="0.2">
      <c r="B60" s="14">
        <v>12.551</v>
      </c>
      <c r="C60" s="13">
        <v>12.57</v>
      </c>
      <c r="D60" s="12">
        <v>1.5897106481481483E-3</v>
      </c>
      <c r="E60" s="11">
        <v>1.5936111111111068E-3</v>
      </c>
      <c r="F60" s="15">
        <v>242</v>
      </c>
      <c r="G60" s="5">
        <f t="shared" si="0"/>
        <v>2.87</v>
      </c>
      <c r="H60" s="13">
        <v>5.75</v>
      </c>
      <c r="I60" s="13">
        <v>19.96</v>
      </c>
      <c r="J60" s="10">
        <v>58</v>
      </c>
      <c r="P60" s="22">
        <v>287</v>
      </c>
    </row>
    <row r="61" spans="2:16" x14ac:dyDescent="0.2">
      <c r="B61" s="14">
        <v>12.571</v>
      </c>
      <c r="C61" s="13">
        <v>12.59</v>
      </c>
      <c r="D61" s="12">
        <v>1.5936458333333332E-3</v>
      </c>
      <c r="E61" s="11">
        <v>1.5974999999999958E-3</v>
      </c>
      <c r="F61" s="15">
        <v>241</v>
      </c>
      <c r="G61" s="5">
        <f t="shared" si="0"/>
        <v>2.88</v>
      </c>
      <c r="H61" s="13">
        <v>5.8</v>
      </c>
      <c r="I61" s="13">
        <v>20.22</v>
      </c>
      <c r="J61" s="10">
        <v>59</v>
      </c>
      <c r="P61" s="22">
        <v>288</v>
      </c>
    </row>
    <row r="62" spans="2:16" x14ac:dyDescent="0.2">
      <c r="B62" s="14">
        <v>12.590999999999999</v>
      </c>
      <c r="C62" s="13">
        <v>12.61</v>
      </c>
      <c r="D62" s="12">
        <v>1.5974652777777777E-3</v>
      </c>
      <c r="E62" s="11">
        <v>1.6013888888888848E-3</v>
      </c>
      <c r="F62" s="10">
        <v>240</v>
      </c>
      <c r="G62" s="5">
        <f t="shared" si="0"/>
        <v>2.9</v>
      </c>
      <c r="H62" s="13">
        <v>5.84</v>
      </c>
      <c r="I62" s="13">
        <v>20.47</v>
      </c>
      <c r="J62" s="10">
        <v>60</v>
      </c>
      <c r="P62" s="22">
        <v>290</v>
      </c>
    </row>
    <row r="63" spans="2:16" x14ac:dyDescent="0.2">
      <c r="B63" s="14">
        <v>12.610999999999999</v>
      </c>
      <c r="C63" s="13">
        <v>12.63</v>
      </c>
      <c r="D63" s="12">
        <v>1.6014004629629631E-3</v>
      </c>
      <c r="E63" s="11">
        <v>1.6052777777777738E-3</v>
      </c>
      <c r="F63" s="10">
        <v>239</v>
      </c>
      <c r="G63" s="5">
        <f t="shared" si="0"/>
        <v>2.92</v>
      </c>
      <c r="H63" s="13">
        <v>5.88</v>
      </c>
      <c r="I63" s="13">
        <v>20.73</v>
      </c>
      <c r="J63" s="10">
        <v>61</v>
      </c>
      <c r="P63" s="22">
        <v>292</v>
      </c>
    </row>
    <row r="64" spans="2:16" x14ac:dyDescent="0.2">
      <c r="B64" s="14">
        <v>12.631</v>
      </c>
      <c r="C64" s="13">
        <v>12.65</v>
      </c>
      <c r="D64" s="12">
        <v>1.6053356481481483E-3</v>
      </c>
      <c r="E64" s="11">
        <v>1.6091666666666628E-3</v>
      </c>
      <c r="F64" s="10">
        <v>238</v>
      </c>
      <c r="G64" s="5">
        <f t="shared" si="0"/>
        <v>2.94</v>
      </c>
      <c r="H64" s="13">
        <v>5.93</v>
      </c>
      <c r="I64" s="13">
        <v>20.98</v>
      </c>
      <c r="J64" s="10">
        <v>62</v>
      </c>
      <c r="P64" s="22">
        <v>294</v>
      </c>
    </row>
    <row r="65" spans="2:16" x14ac:dyDescent="0.2">
      <c r="B65" s="14">
        <v>12.651</v>
      </c>
      <c r="C65" s="13">
        <v>12.68</v>
      </c>
      <c r="D65" s="12">
        <v>1.6091550925925926E-3</v>
      </c>
      <c r="E65" s="11">
        <v>1.6130555555555518E-3</v>
      </c>
      <c r="F65" s="10">
        <v>237</v>
      </c>
      <c r="G65" s="5">
        <f t="shared" si="0"/>
        <v>2.95</v>
      </c>
      <c r="H65" s="13">
        <v>5.97</v>
      </c>
      <c r="I65" s="13">
        <v>21.24</v>
      </c>
      <c r="J65" s="10">
        <v>63</v>
      </c>
      <c r="P65" s="22">
        <v>295</v>
      </c>
    </row>
    <row r="66" spans="2:16" x14ac:dyDescent="0.2">
      <c r="B66" s="14">
        <v>12.680999999999999</v>
      </c>
      <c r="C66" s="13">
        <v>12.7</v>
      </c>
      <c r="D66" s="12">
        <v>1.6130902777777777E-3</v>
      </c>
      <c r="E66" s="11">
        <v>1.6169444444444408E-3</v>
      </c>
      <c r="F66" s="10">
        <v>236</v>
      </c>
      <c r="G66" s="5">
        <f t="shared" ref="G66:G129" si="1">P66/100</f>
        <v>2.97</v>
      </c>
      <c r="H66" s="13">
        <v>6.02</v>
      </c>
      <c r="I66" s="13">
        <v>21.49</v>
      </c>
      <c r="J66" s="10">
        <v>64</v>
      </c>
      <c r="P66" s="22">
        <v>297</v>
      </c>
    </row>
    <row r="67" spans="2:16" x14ac:dyDescent="0.2">
      <c r="B67" s="14">
        <v>12.700999999999999</v>
      </c>
      <c r="C67" s="13">
        <v>12.72</v>
      </c>
      <c r="D67" s="12">
        <v>1.6169097222222221E-3</v>
      </c>
      <c r="E67" s="11">
        <v>1.6208333333333298E-3</v>
      </c>
      <c r="F67" s="10">
        <v>235</v>
      </c>
      <c r="G67" s="5">
        <f t="shared" si="1"/>
        <v>2.99</v>
      </c>
      <c r="H67" s="13">
        <v>6.06</v>
      </c>
      <c r="I67" s="13">
        <v>21.75</v>
      </c>
      <c r="J67" s="10">
        <v>65</v>
      </c>
      <c r="P67" s="22">
        <v>299</v>
      </c>
    </row>
    <row r="68" spans="2:16" x14ac:dyDescent="0.2">
      <c r="B68" s="14">
        <v>12.721</v>
      </c>
      <c r="C68" s="13">
        <v>12.74</v>
      </c>
      <c r="D68" s="12">
        <v>1.6208449074074077E-3</v>
      </c>
      <c r="E68" s="11">
        <v>1.6247222222222188E-3</v>
      </c>
      <c r="F68" s="10">
        <v>234</v>
      </c>
      <c r="G68" s="5">
        <f t="shared" si="1"/>
        <v>3</v>
      </c>
      <c r="H68" s="13">
        <v>6.1</v>
      </c>
      <c r="I68" s="13">
        <v>22</v>
      </c>
      <c r="J68" s="10">
        <v>66</v>
      </c>
      <c r="P68" s="22">
        <v>300</v>
      </c>
    </row>
    <row r="69" spans="2:16" x14ac:dyDescent="0.2">
      <c r="B69" s="14">
        <v>12.741</v>
      </c>
      <c r="C69" s="13">
        <v>12.76</v>
      </c>
      <c r="D69" s="12">
        <v>1.6247800925925926E-3</v>
      </c>
      <c r="E69" s="11">
        <v>1.6286111111111078E-3</v>
      </c>
      <c r="F69" s="10">
        <v>233</v>
      </c>
      <c r="G69" s="5">
        <f t="shared" si="1"/>
        <v>3.02</v>
      </c>
      <c r="H69" s="13">
        <v>6.15</v>
      </c>
      <c r="I69" s="13">
        <v>22.26</v>
      </c>
      <c r="J69" s="10">
        <v>67</v>
      </c>
      <c r="P69" s="22">
        <v>302</v>
      </c>
    </row>
    <row r="70" spans="2:16" x14ac:dyDescent="0.2">
      <c r="B70" s="14">
        <v>12.760999999999999</v>
      </c>
      <c r="C70" s="13">
        <v>12.78</v>
      </c>
      <c r="D70" s="12">
        <v>1.6285995370370371E-3</v>
      </c>
      <c r="E70" s="11">
        <v>1.6324999999999968E-3</v>
      </c>
      <c r="F70" s="10">
        <v>232</v>
      </c>
      <c r="G70" s="5">
        <f t="shared" si="1"/>
        <v>3.04</v>
      </c>
      <c r="H70" s="13">
        <v>6.19</v>
      </c>
      <c r="I70" s="13">
        <v>22.51</v>
      </c>
      <c r="J70" s="10">
        <v>68</v>
      </c>
      <c r="P70" s="22">
        <v>304</v>
      </c>
    </row>
    <row r="71" spans="2:16" x14ac:dyDescent="0.2">
      <c r="B71" s="14">
        <v>12.780999999999999</v>
      </c>
      <c r="C71" s="13">
        <v>12.8</v>
      </c>
      <c r="D71" s="12">
        <v>1.6325099999999967E-3</v>
      </c>
      <c r="E71" s="11">
        <v>1.6363888888888858E-3</v>
      </c>
      <c r="F71" s="10">
        <v>231</v>
      </c>
      <c r="G71" s="5">
        <f t="shared" si="1"/>
        <v>3.06</v>
      </c>
      <c r="H71" s="13">
        <v>6.24</v>
      </c>
      <c r="I71" s="13">
        <v>22.77</v>
      </c>
      <c r="J71" s="10">
        <v>69</v>
      </c>
      <c r="P71" s="22">
        <v>306</v>
      </c>
    </row>
    <row r="72" spans="2:16" x14ac:dyDescent="0.2">
      <c r="B72" s="14">
        <v>12.801</v>
      </c>
      <c r="C72" s="13">
        <v>12.82</v>
      </c>
      <c r="D72" s="12">
        <v>1.6364088888888859E-3</v>
      </c>
      <c r="E72" s="11">
        <v>1.6402777777777748E-3</v>
      </c>
      <c r="F72" s="10">
        <v>230</v>
      </c>
      <c r="G72" s="5">
        <f t="shared" si="1"/>
        <v>3.07</v>
      </c>
      <c r="H72" s="13">
        <v>6.28</v>
      </c>
      <c r="I72" s="13">
        <v>23.02</v>
      </c>
      <c r="J72" s="10">
        <v>70</v>
      </c>
      <c r="P72" s="22">
        <v>307</v>
      </c>
    </row>
    <row r="73" spans="2:16" x14ac:dyDescent="0.2">
      <c r="B73" s="14">
        <v>12.821</v>
      </c>
      <c r="C73" s="13">
        <v>12.85</v>
      </c>
      <c r="D73" s="12">
        <v>1.6402977777777749E-3</v>
      </c>
      <c r="E73" s="11">
        <v>1.6441666666666638E-3</v>
      </c>
      <c r="F73" s="10">
        <v>229</v>
      </c>
      <c r="G73" s="5">
        <f t="shared" si="1"/>
        <v>3.09</v>
      </c>
      <c r="H73" s="13">
        <v>6.32</v>
      </c>
      <c r="I73" s="13">
        <v>23.28</v>
      </c>
      <c r="J73" s="10">
        <v>71</v>
      </c>
      <c r="P73" s="22">
        <v>309</v>
      </c>
    </row>
    <row r="74" spans="2:16" x14ac:dyDescent="0.2">
      <c r="B74" s="14">
        <v>12.850999999999999</v>
      </c>
      <c r="C74" s="13">
        <v>12.87</v>
      </c>
      <c r="D74" s="12">
        <v>1.6465393518518519E-3</v>
      </c>
      <c r="E74" s="11">
        <v>1.6480555555555528E-3</v>
      </c>
      <c r="F74" s="10">
        <v>228</v>
      </c>
      <c r="G74" s="5">
        <f t="shared" si="1"/>
        <v>3.11</v>
      </c>
      <c r="H74" s="13">
        <v>6.37</v>
      </c>
      <c r="I74" s="13">
        <v>23.53</v>
      </c>
      <c r="J74" s="10">
        <v>72</v>
      </c>
      <c r="P74" s="22">
        <v>311</v>
      </c>
    </row>
    <row r="75" spans="2:16" x14ac:dyDescent="0.2">
      <c r="B75" s="14">
        <v>12.870999999999999</v>
      </c>
      <c r="C75" s="13">
        <v>12.89</v>
      </c>
      <c r="D75" s="12">
        <v>1.6480855555555528E-3</v>
      </c>
      <c r="E75" s="11">
        <v>1.6519444444444418E-3</v>
      </c>
      <c r="F75" s="10">
        <v>227</v>
      </c>
      <c r="G75" s="5">
        <f t="shared" si="1"/>
        <v>3.12</v>
      </c>
      <c r="H75" s="13">
        <v>6.41</v>
      </c>
      <c r="I75" s="13">
        <v>23.79</v>
      </c>
      <c r="J75" s="10">
        <v>73</v>
      </c>
      <c r="P75" s="22">
        <v>312</v>
      </c>
    </row>
    <row r="76" spans="2:16" x14ac:dyDescent="0.2">
      <c r="B76" s="14">
        <v>12.891</v>
      </c>
      <c r="C76" s="13">
        <v>12.91</v>
      </c>
      <c r="D76" s="12">
        <v>1.6519791666666664E-3</v>
      </c>
      <c r="E76" s="11">
        <v>1.6558333333333308E-3</v>
      </c>
      <c r="F76" s="10">
        <v>226</v>
      </c>
      <c r="G76" s="5">
        <f t="shared" si="1"/>
        <v>3.14</v>
      </c>
      <c r="H76" s="13">
        <v>6.46</v>
      </c>
      <c r="I76" s="13">
        <v>24.04</v>
      </c>
      <c r="J76" s="10">
        <v>74</v>
      </c>
      <c r="P76" s="22">
        <v>314</v>
      </c>
    </row>
    <row r="77" spans="2:16" x14ac:dyDescent="0.2">
      <c r="B77" s="14">
        <v>12.911</v>
      </c>
      <c r="C77" s="13">
        <v>12.93</v>
      </c>
      <c r="D77" s="12">
        <v>1.6558533333333309E-3</v>
      </c>
      <c r="E77" s="11">
        <v>1.6597222222222198E-3</v>
      </c>
      <c r="F77" s="10">
        <v>225</v>
      </c>
      <c r="G77" s="5">
        <f t="shared" si="1"/>
        <v>3.16</v>
      </c>
      <c r="H77" s="13">
        <v>6.5</v>
      </c>
      <c r="I77" s="13">
        <v>24.3</v>
      </c>
      <c r="J77" s="10">
        <v>75</v>
      </c>
      <c r="P77" s="22">
        <v>316</v>
      </c>
    </row>
    <row r="78" spans="2:16" x14ac:dyDescent="0.2">
      <c r="B78" s="14">
        <v>12.930999999999999</v>
      </c>
      <c r="C78" s="13">
        <v>12.95</v>
      </c>
      <c r="D78" s="12">
        <v>1.6597422222222199E-3</v>
      </c>
      <c r="E78" s="11">
        <v>1.6636111111111088E-3</v>
      </c>
      <c r="F78" s="10">
        <v>224</v>
      </c>
      <c r="G78" s="5">
        <f t="shared" si="1"/>
        <v>3.18</v>
      </c>
      <c r="H78" s="13">
        <v>6.54</v>
      </c>
      <c r="I78" s="13">
        <v>24.56</v>
      </c>
      <c r="J78" s="10">
        <v>76</v>
      </c>
      <c r="P78" s="22">
        <v>318</v>
      </c>
    </row>
    <row r="79" spans="2:16" x14ac:dyDescent="0.2">
      <c r="B79" s="14">
        <v>12.950999999999999</v>
      </c>
      <c r="C79" s="13">
        <v>12.97</v>
      </c>
      <c r="D79" s="12">
        <v>1.6636689814814815E-3</v>
      </c>
      <c r="E79" s="11">
        <v>1.6674999999999978E-3</v>
      </c>
      <c r="F79" s="10">
        <v>223</v>
      </c>
      <c r="G79" s="5">
        <f t="shared" si="1"/>
        <v>3.19</v>
      </c>
      <c r="H79" s="13">
        <v>6.59</v>
      </c>
      <c r="I79" s="13">
        <v>24.81</v>
      </c>
      <c r="J79" s="10">
        <v>77</v>
      </c>
      <c r="P79" s="22">
        <v>319</v>
      </c>
    </row>
    <row r="80" spans="2:16" x14ac:dyDescent="0.2">
      <c r="B80" s="14">
        <v>12.971</v>
      </c>
      <c r="C80" s="13">
        <v>12.99</v>
      </c>
      <c r="D80" s="12">
        <v>1.6675099999999977E-3</v>
      </c>
      <c r="E80" s="11">
        <v>1.6713888888888868E-3</v>
      </c>
      <c r="F80" s="10">
        <v>222</v>
      </c>
      <c r="G80" s="5">
        <f t="shared" si="1"/>
        <v>3.21</v>
      </c>
      <c r="H80" s="13">
        <v>6.63</v>
      </c>
      <c r="I80" s="13">
        <v>25.07</v>
      </c>
      <c r="J80" s="10">
        <v>78</v>
      </c>
      <c r="P80" s="22">
        <v>321</v>
      </c>
    </row>
    <row r="81" spans="2:16" x14ac:dyDescent="0.2">
      <c r="B81" s="14">
        <v>12.991</v>
      </c>
      <c r="C81" s="13">
        <v>13.01</v>
      </c>
      <c r="D81" s="12">
        <v>1.6714236111111112E-3</v>
      </c>
      <c r="E81" s="11">
        <v>1.6752777777777758E-3</v>
      </c>
      <c r="F81" s="10">
        <v>221</v>
      </c>
      <c r="G81" s="5">
        <f t="shared" si="1"/>
        <v>3.23</v>
      </c>
      <c r="H81" s="13">
        <v>6.68</v>
      </c>
      <c r="I81" s="13">
        <v>25.32</v>
      </c>
      <c r="J81" s="10">
        <v>79</v>
      </c>
      <c r="P81" s="22">
        <v>323</v>
      </c>
    </row>
    <row r="82" spans="2:16" x14ac:dyDescent="0.2">
      <c r="B82" s="14">
        <v>13.010999999999999</v>
      </c>
      <c r="C82" s="13">
        <v>13.04</v>
      </c>
      <c r="D82" s="12">
        <v>1.6752877777777757E-3</v>
      </c>
      <c r="E82" s="11">
        <v>1.6791666666666647E-3</v>
      </c>
      <c r="F82" s="10">
        <v>220</v>
      </c>
      <c r="G82" s="5">
        <f t="shared" si="1"/>
        <v>3.24</v>
      </c>
      <c r="H82" s="13">
        <v>6.72</v>
      </c>
      <c r="I82" s="13">
        <v>25.58</v>
      </c>
      <c r="J82" s="10">
        <v>80</v>
      </c>
      <c r="P82" s="22">
        <v>324</v>
      </c>
    </row>
    <row r="83" spans="2:16" x14ac:dyDescent="0.2">
      <c r="B83" s="14">
        <v>13.040999999999999</v>
      </c>
      <c r="C83" s="13">
        <v>13.06</v>
      </c>
      <c r="D83" s="12">
        <v>1.6791766666666647E-3</v>
      </c>
      <c r="E83" s="11">
        <v>1.6830555555555537E-3</v>
      </c>
      <c r="F83" s="10">
        <v>219</v>
      </c>
      <c r="G83" s="5">
        <f t="shared" si="1"/>
        <v>3.26</v>
      </c>
      <c r="H83" s="13">
        <v>6.76</v>
      </c>
      <c r="I83" s="13">
        <v>25.83</v>
      </c>
      <c r="J83" s="10">
        <v>81</v>
      </c>
      <c r="P83" s="22">
        <v>326</v>
      </c>
    </row>
    <row r="84" spans="2:16" x14ac:dyDescent="0.2">
      <c r="B84" s="14">
        <v>13.061</v>
      </c>
      <c r="C84" s="13">
        <v>13.08</v>
      </c>
      <c r="D84" s="12">
        <v>1.6831165555555537E-3</v>
      </c>
      <c r="E84" s="11">
        <v>1.6869444444444427E-3</v>
      </c>
      <c r="F84" s="10">
        <v>218</v>
      </c>
      <c r="G84" s="5">
        <f t="shared" si="1"/>
        <v>3.28</v>
      </c>
      <c r="H84" s="13">
        <v>6.81</v>
      </c>
      <c r="I84" s="13">
        <v>26.09</v>
      </c>
      <c r="J84" s="10">
        <v>82</v>
      </c>
      <c r="P84" s="22">
        <v>328</v>
      </c>
    </row>
    <row r="85" spans="2:16" x14ac:dyDescent="0.2">
      <c r="B85" s="14">
        <v>13.081</v>
      </c>
      <c r="C85" s="13">
        <v>13.1</v>
      </c>
      <c r="D85" s="12">
        <v>1.6870054444444427E-3</v>
      </c>
      <c r="E85" s="11">
        <v>1.6908333333333317E-3</v>
      </c>
      <c r="F85" s="10">
        <v>217</v>
      </c>
      <c r="G85" s="5">
        <f t="shared" si="1"/>
        <v>3.3</v>
      </c>
      <c r="H85" s="13">
        <v>6.85</v>
      </c>
      <c r="I85" s="13">
        <v>26.34</v>
      </c>
      <c r="J85" s="10">
        <v>83</v>
      </c>
      <c r="P85" s="22">
        <v>330</v>
      </c>
    </row>
    <row r="86" spans="2:16" x14ac:dyDescent="0.2">
      <c r="B86" s="14">
        <v>13.100999999999999</v>
      </c>
      <c r="C86" s="13">
        <v>13.12</v>
      </c>
      <c r="D86" s="12">
        <v>1.6908943333333317E-3</v>
      </c>
      <c r="E86" s="11">
        <v>1.6947222222222207E-3</v>
      </c>
      <c r="F86" s="10">
        <v>216</v>
      </c>
      <c r="G86" s="5">
        <f t="shared" si="1"/>
        <v>3.31</v>
      </c>
      <c r="H86" s="13">
        <v>6.9</v>
      </c>
      <c r="I86" s="13">
        <v>26.6</v>
      </c>
      <c r="J86" s="10">
        <v>84</v>
      </c>
      <c r="P86" s="22">
        <v>331</v>
      </c>
    </row>
    <row r="87" spans="2:16" x14ac:dyDescent="0.2">
      <c r="B87" s="14">
        <v>13.120999999999999</v>
      </c>
      <c r="C87" s="13">
        <v>13.14</v>
      </c>
      <c r="D87" s="12">
        <v>1.6947832222222207E-3</v>
      </c>
      <c r="E87" s="11">
        <v>1.6986111111111097E-3</v>
      </c>
      <c r="F87" s="10">
        <v>215</v>
      </c>
      <c r="G87" s="5">
        <f t="shared" si="1"/>
        <v>3.33</v>
      </c>
      <c r="H87" s="13">
        <v>6.94</v>
      </c>
      <c r="I87" s="13">
        <v>26.85</v>
      </c>
      <c r="J87" s="10">
        <v>85</v>
      </c>
      <c r="P87" s="22">
        <v>333</v>
      </c>
    </row>
    <row r="88" spans="2:16" x14ac:dyDescent="0.2">
      <c r="B88" s="14">
        <v>13.141</v>
      </c>
      <c r="C88" s="13">
        <v>13.16</v>
      </c>
      <c r="D88" s="12">
        <v>1.6986721111111097E-3</v>
      </c>
      <c r="E88" s="11">
        <v>1.7024999999999987E-3</v>
      </c>
      <c r="F88" s="10">
        <v>214</v>
      </c>
      <c r="G88" s="5">
        <f t="shared" si="1"/>
        <v>3.35</v>
      </c>
      <c r="H88" s="13">
        <v>6.98</v>
      </c>
      <c r="I88" s="13">
        <v>27.11</v>
      </c>
      <c r="J88" s="10">
        <v>86</v>
      </c>
      <c r="P88" s="22">
        <v>335</v>
      </c>
    </row>
    <row r="89" spans="2:16" x14ac:dyDescent="0.2">
      <c r="B89" s="14">
        <v>13.161</v>
      </c>
      <c r="C89" s="13">
        <v>13.18</v>
      </c>
      <c r="D89" s="12">
        <v>1.7025609999999987E-3</v>
      </c>
      <c r="E89" s="11">
        <v>1.7063888888888877E-3</v>
      </c>
      <c r="F89" s="10">
        <v>213</v>
      </c>
      <c r="G89" s="5">
        <f t="shared" si="1"/>
        <v>3.36</v>
      </c>
      <c r="H89" s="13">
        <v>7.03</v>
      </c>
      <c r="I89" s="13">
        <v>27.36</v>
      </c>
      <c r="J89" s="10">
        <v>87</v>
      </c>
      <c r="P89" s="22">
        <v>336</v>
      </c>
    </row>
    <row r="90" spans="2:16" x14ac:dyDescent="0.2">
      <c r="B90" s="14">
        <v>13.180999999999999</v>
      </c>
      <c r="C90" s="13">
        <v>13.21</v>
      </c>
      <c r="D90" s="12">
        <v>1.7064498888888877E-3</v>
      </c>
      <c r="E90" s="11">
        <v>1.7102777777777767E-3</v>
      </c>
      <c r="F90" s="10">
        <v>212</v>
      </c>
      <c r="G90" s="5">
        <f t="shared" si="1"/>
        <v>3.38</v>
      </c>
      <c r="H90" s="13">
        <v>7.07</v>
      </c>
      <c r="I90" s="13">
        <v>27.62</v>
      </c>
      <c r="J90" s="10">
        <v>88</v>
      </c>
      <c r="P90" s="22">
        <v>338</v>
      </c>
    </row>
    <row r="91" spans="2:16" x14ac:dyDescent="0.2">
      <c r="B91" s="14">
        <v>13.211</v>
      </c>
      <c r="C91" s="13">
        <v>13.23</v>
      </c>
      <c r="D91" s="12">
        <v>1.7103387777777767E-3</v>
      </c>
      <c r="E91" s="11">
        <v>1.7141666666666657E-3</v>
      </c>
      <c r="F91" s="10">
        <v>211</v>
      </c>
      <c r="G91" s="5">
        <f t="shared" si="1"/>
        <v>3.4</v>
      </c>
      <c r="H91" s="13">
        <v>7.12</v>
      </c>
      <c r="I91" s="13">
        <v>27.87</v>
      </c>
      <c r="J91" s="10">
        <v>89</v>
      </c>
      <c r="P91" s="22">
        <v>340</v>
      </c>
    </row>
    <row r="92" spans="2:16" x14ac:dyDescent="0.2">
      <c r="B92" s="14">
        <v>13.231</v>
      </c>
      <c r="C92" s="13">
        <v>13.25</v>
      </c>
      <c r="D92" s="12">
        <v>1.7142276666666657E-3</v>
      </c>
      <c r="E92" s="11">
        <v>1.7180555555555547E-3</v>
      </c>
      <c r="F92" s="10">
        <v>210</v>
      </c>
      <c r="G92" s="5">
        <f t="shared" si="1"/>
        <v>3.42</v>
      </c>
      <c r="H92" s="13">
        <v>7.16</v>
      </c>
      <c r="I92" s="13">
        <v>28.13</v>
      </c>
      <c r="J92" s="10">
        <v>90</v>
      </c>
      <c r="P92" s="22">
        <v>342</v>
      </c>
    </row>
    <row r="93" spans="2:16" x14ac:dyDescent="0.2">
      <c r="B93" s="14">
        <v>13.250999999999999</v>
      </c>
      <c r="C93" s="13">
        <v>13.27</v>
      </c>
      <c r="D93" s="12">
        <v>1.7181165555555547E-3</v>
      </c>
      <c r="E93" s="11">
        <v>1.7219444444444437E-3</v>
      </c>
      <c r="F93" s="10">
        <v>209</v>
      </c>
      <c r="G93" s="5">
        <f t="shared" si="1"/>
        <v>3.43</v>
      </c>
      <c r="H93" s="13">
        <v>7.2</v>
      </c>
      <c r="I93" s="13">
        <v>28.38</v>
      </c>
      <c r="J93" s="10">
        <v>91</v>
      </c>
      <c r="P93" s="22">
        <v>343</v>
      </c>
    </row>
    <row r="94" spans="2:16" x14ac:dyDescent="0.2">
      <c r="B94" s="14">
        <v>13.270999999999999</v>
      </c>
      <c r="C94" s="13">
        <v>13.29</v>
      </c>
      <c r="D94" s="12">
        <v>1.7220054444444437E-3</v>
      </c>
      <c r="E94" s="11">
        <v>1.7258333333333327E-3</v>
      </c>
      <c r="F94" s="10">
        <v>208</v>
      </c>
      <c r="G94" s="5">
        <f t="shared" si="1"/>
        <v>3.45</v>
      </c>
      <c r="H94" s="13">
        <v>7.25</v>
      </c>
      <c r="I94" s="13">
        <v>28.64</v>
      </c>
      <c r="J94" s="10">
        <v>92</v>
      </c>
      <c r="P94" s="22">
        <v>345</v>
      </c>
    </row>
    <row r="95" spans="2:16" x14ac:dyDescent="0.2">
      <c r="B95" s="14">
        <v>13.290999999999999</v>
      </c>
      <c r="C95" s="13">
        <v>13.31</v>
      </c>
      <c r="D95" s="12">
        <v>1.7258943333333327E-3</v>
      </c>
      <c r="E95" s="11">
        <v>1.7297222222222217E-3</v>
      </c>
      <c r="F95" s="10">
        <v>207</v>
      </c>
      <c r="G95" s="5">
        <f t="shared" si="1"/>
        <v>3.47</v>
      </c>
      <c r="H95" s="13">
        <v>7.29</v>
      </c>
      <c r="I95" s="13">
        <v>28.89</v>
      </c>
      <c r="J95" s="10">
        <v>93</v>
      </c>
      <c r="P95" s="22">
        <v>347</v>
      </c>
    </row>
    <row r="96" spans="2:16" x14ac:dyDescent="0.2">
      <c r="B96" s="14">
        <v>13.311</v>
      </c>
      <c r="C96" s="13">
        <v>13.33</v>
      </c>
      <c r="D96" s="12">
        <v>1.7297832222222217E-3</v>
      </c>
      <c r="E96" s="11">
        <v>1.7336111111111107E-3</v>
      </c>
      <c r="F96" s="10">
        <v>206</v>
      </c>
      <c r="G96" s="5">
        <f t="shared" si="1"/>
        <v>3.49</v>
      </c>
      <c r="H96" s="13">
        <v>7.34</v>
      </c>
      <c r="I96" s="13">
        <v>29.15</v>
      </c>
      <c r="J96" s="10">
        <v>94</v>
      </c>
      <c r="P96" s="22">
        <v>349</v>
      </c>
    </row>
    <row r="97" spans="2:16" x14ac:dyDescent="0.2">
      <c r="B97" s="14">
        <v>13.331</v>
      </c>
      <c r="C97" s="13">
        <v>13.35</v>
      </c>
      <c r="D97" s="12">
        <v>1.7336721111111107E-3</v>
      </c>
      <c r="E97" s="11">
        <v>1.7374999999999997E-3</v>
      </c>
      <c r="F97" s="10">
        <v>205</v>
      </c>
      <c r="G97" s="5">
        <f t="shared" si="1"/>
        <v>3.5</v>
      </c>
      <c r="H97" s="13">
        <v>7.38</v>
      </c>
      <c r="I97" s="13">
        <v>29.4</v>
      </c>
      <c r="J97" s="10">
        <v>95</v>
      </c>
      <c r="P97" s="22">
        <v>350</v>
      </c>
    </row>
    <row r="98" spans="2:16" x14ac:dyDescent="0.2">
      <c r="B98" s="14">
        <v>13.350999999999999</v>
      </c>
      <c r="C98" s="13">
        <v>13.38</v>
      </c>
      <c r="D98" s="12">
        <v>1.7375609999999997E-3</v>
      </c>
      <c r="E98" s="11">
        <v>1.7413888888888887E-3</v>
      </c>
      <c r="F98" s="10">
        <v>204</v>
      </c>
      <c r="G98" s="5">
        <f t="shared" si="1"/>
        <v>3.52</v>
      </c>
      <c r="H98" s="13">
        <v>7.42</v>
      </c>
      <c r="I98" s="13">
        <v>29.66</v>
      </c>
      <c r="J98" s="10">
        <v>96</v>
      </c>
      <c r="P98" s="22">
        <v>352</v>
      </c>
    </row>
    <row r="99" spans="2:16" x14ac:dyDescent="0.2">
      <c r="B99" s="14">
        <v>13.381</v>
      </c>
      <c r="C99" s="13">
        <v>13.4</v>
      </c>
      <c r="D99" s="12">
        <v>1.7414498888888887E-3</v>
      </c>
      <c r="E99" s="11">
        <v>1.7452777777777777E-3</v>
      </c>
      <c r="F99" s="10">
        <v>203</v>
      </c>
      <c r="G99" s="5">
        <f t="shared" si="1"/>
        <v>3.54</v>
      </c>
      <c r="H99" s="13">
        <v>7.47</v>
      </c>
      <c r="I99" s="13">
        <v>29.91</v>
      </c>
      <c r="J99" s="10">
        <v>97</v>
      </c>
      <c r="P99" s="22">
        <v>354</v>
      </c>
    </row>
    <row r="100" spans="2:16" x14ac:dyDescent="0.2">
      <c r="B100" s="14">
        <v>13.401</v>
      </c>
      <c r="C100" s="13">
        <v>13.42</v>
      </c>
      <c r="D100" s="12">
        <v>1.7453387777777777E-3</v>
      </c>
      <c r="E100" s="11">
        <v>1.7491666666666667E-3</v>
      </c>
      <c r="F100" s="10">
        <v>202</v>
      </c>
      <c r="G100" s="5">
        <f t="shared" si="1"/>
        <v>3.55</v>
      </c>
      <c r="H100" s="13">
        <v>7.51</v>
      </c>
      <c r="I100" s="13">
        <v>30.17</v>
      </c>
      <c r="J100" s="10">
        <v>98</v>
      </c>
      <c r="P100" s="22">
        <v>355</v>
      </c>
    </row>
    <row r="101" spans="2:16" x14ac:dyDescent="0.2">
      <c r="B101" s="14">
        <v>13.420999999999999</v>
      </c>
      <c r="C101" s="13">
        <v>13.44</v>
      </c>
      <c r="D101" s="12">
        <v>1.7492276666666666E-3</v>
      </c>
      <c r="E101" s="11">
        <v>1.7530555555555557E-3</v>
      </c>
      <c r="F101" s="10">
        <v>201</v>
      </c>
      <c r="G101" s="5">
        <f t="shared" si="1"/>
        <v>3.57</v>
      </c>
      <c r="H101" s="13">
        <v>7.56</v>
      </c>
      <c r="I101" s="13">
        <v>30.42</v>
      </c>
      <c r="J101" s="10">
        <v>99</v>
      </c>
      <c r="P101" s="22">
        <v>357</v>
      </c>
    </row>
    <row r="102" spans="2:16" x14ac:dyDescent="0.2">
      <c r="B102" s="14">
        <v>13.440999999999999</v>
      </c>
      <c r="C102" s="19">
        <v>13.46</v>
      </c>
      <c r="D102" s="12">
        <v>1.7531165555555556E-3</v>
      </c>
      <c r="E102" s="21">
        <v>1.7569444444444447E-3</v>
      </c>
      <c r="F102" s="18">
        <v>200</v>
      </c>
      <c r="G102" s="5">
        <f t="shared" si="1"/>
        <v>3.59</v>
      </c>
      <c r="H102" s="19">
        <v>7.6</v>
      </c>
      <c r="I102" s="19">
        <v>30.68</v>
      </c>
      <c r="J102" s="18">
        <v>100</v>
      </c>
      <c r="P102" s="20">
        <v>359</v>
      </c>
    </row>
    <row r="103" spans="2:16" x14ac:dyDescent="0.2">
      <c r="B103" s="14">
        <v>13.461</v>
      </c>
      <c r="C103" s="13">
        <v>13.48</v>
      </c>
      <c r="D103" s="12">
        <v>1.7570054444444446E-3</v>
      </c>
      <c r="E103" s="11">
        <v>1.7613194444444425E-3</v>
      </c>
      <c r="F103" s="10">
        <v>199</v>
      </c>
      <c r="G103" s="5">
        <f t="shared" si="1"/>
        <v>3.61</v>
      </c>
      <c r="H103" s="13">
        <v>7.64</v>
      </c>
      <c r="I103" s="13">
        <v>30.91</v>
      </c>
      <c r="J103" s="10">
        <v>101</v>
      </c>
      <c r="P103" s="22">
        <v>361</v>
      </c>
    </row>
    <row r="104" spans="2:16" x14ac:dyDescent="0.2">
      <c r="B104" s="14">
        <v>13.481</v>
      </c>
      <c r="C104" s="13">
        <v>13.51</v>
      </c>
      <c r="D104" s="12">
        <v>1.7613804444444425E-3</v>
      </c>
      <c r="E104" s="11">
        <v>1.7656944444444426E-3</v>
      </c>
      <c r="F104" s="10">
        <v>198</v>
      </c>
      <c r="G104" s="5">
        <f t="shared" si="1"/>
        <v>3.62</v>
      </c>
      <c r="H104" s="13">
        <v>7.68</v>
      </c>
      <c r="I104" s="13">
        <v>31.14</v>
      </c>
      <c r="J104" s="10">
        <v>102</v>
      </c>
      <c r="P104" s="22">
        <v>362</v>
      </c>
    </row>
    <row r="105" spans="2:16" x14ac:dyDescent="0.2">
      <c r="B105" s="14">
        <v>13.510999999999999</v>
      </c>
      <c r="C105" s="13">
        <v>13.53</v>
      </c>
      <c r="D105" s="12">
        <v>1.7657554444444425E-3</v>
      </c>
      <c r="E105" s="11">
        <v>1.7700694444444426E-3</v>
      </c>
      <c r="F105" s="10">
        <v>197</v>
      </c>
      <c r="G105" s="5">
        <f t="shared" si="1"/>
        <v>3.64</v>
      </c>
      <c r="H105" s="13">
        <v>7.72</v>
      </c>
      <c r="I105" s="13">
        <v>31.38</v>
      </c>
      <c r="J105" s="10">
        <v>103</v>
      </c>
      <c r="P105" s="22">
        <v>364</v>
      </c>
    </row>
    <row r="106" spans="2:16" x14ac:dyDescent="0.2">
      <c r="B106" s="14">
        <v>13.530999999999999</v>
      </c>
      <c r="C106" s="13">
        <v>13.55</v>
      </c>
      <c r="D106" s="12">
        <v>1.7701304444444426E-3</v>
      </c>
      <c r="E106" s="11">
        <v>1.7744444444444426E-3</v>
      </c>
      <c r="F106" s="10">
        <v>196</v>
      </c>
      <c r="G106" s="5">
        <f t="shared" si="1"/>
        <v>3.65</v>
      </c>
      <c r="H106" s="13">
        <v>7.76</v>
      </c>
      <c r="I106" s="13">
        <v>31.61</v>
      </c>
      <c r="J106" s="10">
        <v>104</v>
      </c>
      <c r="P106" s="22">
        <v>365</v>
      </c>
    </row>
    <row r="107" spans="2:16" x14ac:dyDescent="0.2">
      <c r="B107" s="14">
        <v>13.551</v>
      </c>
      <c r="C107" s="13">
        <v>13.58</v>
      </c>
      <c r="D107" s="12">
        <v>1.7745054444444426E-3</v>
      </c>
      <c r="E107" s="11">
        <v>1.7788194444444427E-3</v>
      </c>
      <c r="F107" s="10">
        <v>195</v>
      </c>
      <c r="G107" s="5">
        <f t="shared" si="1"/>
        <v>3.67</v>
      </c>
      <c r="H107" s="13">
        <v>7.8</v>
      </c>
      <c r="I107" s="13">
        <v>31.84</v>
      </c>
      <c r="J107" s="10">
        <v>105</v>
      </c>
      <c r="P107" s="22">
        <v>367</v>
      </c>
    </row>
    <row r="108" spans="2:16" x14ac:dyDescent="0.2">
      <c r="B108" s="14">
        <v>13.581</v>
      </c>
      <c r="C108" s="13">
        <v>13.6</v>
      </c>
      <c r="D108" s="12">
        <v>1.7788804444444427E-3</v>
      </c>
      <c r="E108" s="11">
        <v>1.7831944444444427E-3</v>
      </c>
      <c r="F108" s="10">
        <v>194</v>
      </c>
      <c r="G108" s="5">
        <f t="shared" si="1"/>
        <v>3.68</v>
      </c>
      <c r="H108" s="13">
        <v>7.84</v>
      </c>
      <c r="I108" s="13">
        <v>32.07</v>
      </c>
      <c r="J108" s="10">
        <v>106</v>
      </c>
      <c r="P108" s="22">
        <v>368</v>
      </c>
    </row>
    <row r="109" spans="2:16" x14ac:dyDescent="0.2">
      <c r="B109" s="14">
        <v>13.600999999999999</v>
      </c>
      <c r="C109" s="13">
        <v>13.63</v>
      </c>
      <c r="D109" s="12">
        <v>1.7832554444444427E-3</v>
      </c>
      <c r="E109" s="11">
        <v>1.7875694444444428E-3</v>
      </c>
      <c r="F109" s="10">
        <v>193</v>
      </c>
      <c r="G109" s="5">
        <f t="shared" si="1"/>
        <v>3.7</v>
      </c>
      <c r="H109" s="13">
        <v>7.88</v>
      </c>
      <c r="I109" s="13">
        <v>32.299999999999997</v>
      </c>
      <c r="J109" s="10">
        <v>107</v>
      </c>
      <c r="P109" s="22">
        <v>370</v>
      </c>
    </row>
    <row r="110" spans="2:16" x14ac:dyDescent="0.2">
      <c r="B110" s="14">
        <v>13.631</v>
      </c>
      <c r="C110" s="13">
        <v>13.65</v>
      </c>
      <c r="D110" s="12">
        <v>1.7876304444444427E-3</v>
      </c>
      <c r="E110" s="11">
        <v>1.7919444444444428E-3</v>
      </c>
      <c r="F110" s="10">
        <v>192</v>
      </c>
      <c r="G110" s="5">
        <f t="shared" si="1"/>
        <v>3.71</v>
      </c>
      <c r="H110" s="13">
        <v>7.92</v>
      </c>
      <c r="I110" s="13">
        <v>32.54</v>
      </c>
      <c r="J110" s="10">
        <v>108</v>
      </c>
      <c r="P110" s="22">
        <v>371</v>
      </c>
    </row>
    <row r="111" spans="2:16" x14ac:dyDescent="0.2">
      <c r="B111" s="14">
        <v>13.651</v>
      </c>
      <c r="C111" s="13">
        <v>13.67</v>
      </c>
      <c r="D111" s="12">
        <v>1.7920054444444428E-3</v>
      </c>
      <c r="E111" s="11">
        <v>1.7963194444444428E-3</v>
      </c>
      <c r="F111" s="10">
        <v>191</v>
      </c>
      <c r="G111" s="5">
        <f t="shared" si="1"/>
        <v>3.73</v>
      </c>
      <c r="H111" s="13">
        <v>7.96</v>
      </c>
      <c r="I111" s="13">
        <v>32.770000000000003</v>
      </c>
      <c r="J111" s="10">
        <v>109</v>
      </c>
      <c r="P111" s="22">
        <v>373</v>
      </c>
    </row>
    <row r="112" spans="2:16" x14ac:dyDescent="0.2">
      <c r="B112" s="14">
        <v>13.670999999999999</v>
      </c>
      <c r="C112" s="13">
        <v>13.7</v>
      </c>
      <c r="D112" s="12">
        <v>1.7963804444444428E-3</v>
      </c>
      <c r="E112" s="11">
        <v>1.8006944444444429E-3</v>
      </c>
      <c r="F112" s="10">
        <v>190</v>
      </c>
      <c r="G112" s="5">
        <f t="shared" si="1"/>
        <v>3.75</v>
      </c>
      <c r="H112" s="13">
        <v>8</v>
      </c>
      <c r="I112" s="13">
        <v>33</v>
      </c>
      <c r="J112" s="10">
        <v>110</v>
      </c>
      <c r="P112" s="22">
        <v>375</v>
      </c>
    </row>
    <row r="113" spans="2:16" x14ac:dyDescent="0.2">
      <c r="B113" s="14">
        <v>13.700999999999999</v>
      </c>
      <c r="C113" s="13">
        <v>13.72</v>
      </c>
      <c r="D113" s="12">
        <v>1.8007554444444429E-3</v>
      </c>
      <c r="E113" s="11">
        <v>1.8050694444444429E-3</v>
      </c>
      <c r="F113" s="10">
        <v>189</v>
      </c>
      <c r="G113" s="5">
        <f t="shared" si="1"/>
        <v>3.76</v>
      </c>
      <c r="H113" s="13">
        <v>8.0399999999999991</v>
      </c>
      <c r="I113" s="13">
        <v>33.229999999999997</v>
      </c>
      <c r="J113" s="10">
        <v>111</v>
      </c>
      <c r="P113" s="22">
        <v>376</v>
      </c>
    </row>
    <row r="114" spans="2:16" x14ac:dyDescent="0.2">
      <c r="B114" s="14">
        <v>13.721</v>
      </c>
      <c r="C114" s="13">
        <v>13.74</v>
      </c>
      <c r="D114" s="12">
        <v>1.8051304444444429E-3</v>
      </c>
      <c r="E114" s="11">
        <v>1.809444444444443E-3</v>
      </c>
      <c r="F114" s="10">
        <v>188</v>
      </c>
      <c r="G114" s="5">
        <f t="shared" si="1"/>
        <v>3.78</v>
      </c>
      <c r="H114" s="13">
        <v>8.08</v>
      </c>
      <c r="I114" s="13">
        <v>33.46</v>
      </c>
      <c r="J114" s="10">
        <v>112</v>
      </c>
      <c r="P114" s="22">
        <v>378</v>
      </c>
    </row>
    <row r="115" spans="2:16" x14ac:dyDescent="0.2">
      <c r="B115" s="14">
        <v>13.741</v>
      </c>
      <c r="C115" s="13">
        <v>13.77</v>
      </c>
      <c r="D115" s="12">
        <v>1.8095054444444429E-3</v>
      </c>
      <c r="E115" s="11">
        <v>1.813819444444443E-3</v>
      </c>
      <c r="F115" s="10">
        <v>187</v>
      </c>
      <c r="G115" s="5">
        <f t="shared" si="1"/>
        <v>3.79</v>
      </c>
      <c r="H115" s="13">
        <v>8.1199999999999992</v>
      </c>
      <c r="I115" s="13">
        <v>33.700000000000003</v>
      </c>
      <c r="J115" s="10">
        <v>113</v>
      </c>
      <c r="P115" s="22">
        <v>379</v>
      </c>
    </row>
    <row r="116" spans="2:16" x14ac:dyDescent="0.2">
      <c r="B116" s="14">
        <v>13.770999999999999</v>
      </c>
      <c r="C116" s="13">
        <v>13.79</v>
      </c>
      <c r="D116" s="12">
        <v>1.813880444444443E-3</v>
      </c>
      <c r="E116" s="11">
        <v>1.818194444444443E-3</v>
      </c>
      <c r="F116" s="10">
        <v>186</v>
      </c>
      <c r="G116" s="5">
        <f t="shared" si="1"/>
        <v>3.81</v>
      </c>
      <c r="H116" s="13">
        <v>8.16</v>
      </c>
      <c r="I116" s="13">
        <v>33.93</v>
      </c>
      <c r="J116" s="10">
        <v>114</v>
      </c>
      <c r="P116" s="22">
        <v>381</v>
      </c>
    </row>
    <row r="117" spans="2:16" x14ac:dyDescent="0.2">
      <c r="B117" s="14">
        <v>13.790999999999999</v>
      </c>
      <c r="C117" s="13">
        <v>13.81</v>
      </c>
      <c r="D117" s="12">
        <v>1.818255444444443E-3</v>
      </c>
      <c r="E117" s="11">
        <v>1.8225694444444431E-3</v>
      </c>
      <c r="F117" s="10">
        <v>185</v>
      </c>
      <c r="G117" s="5">
        <f t="shared" si="1"/>
        <v>3.82</v>
      </c>
      <c r="H117" s="13">
        <v>8.1999999999999993</v>
      </c>
      <c r="I117" s="13">
        <v>34.159999999999997</v>
      </c>
      <c r="J117" s="10">
        <v>115</v>
      </c>
      <c r="P117" s="22">
        <v>382</v>
      </c>
    </row>
    <row r="118" spans="2:16" x14ac:dyDescent="0.2">
      <c r="B118" s="14">
        <v>13.811</v>
      </c>
      <c r="C118" s="13">
        <v>13.84</v>
      </c>
      <c r="D118" s="12">
        <v>1.8226304444444431E-3</v>
      </c>
      <c r="E118" s="11">
        <v>1.8269444444444431E-3</v>
      </c>
      <c r="F118" s="10">
        <v>184</v>
      </c>
      <c r="G118" s="5">
        <f t="shared" si="1"/>
        <v>3.84</v>
      </c>
      <c r="H118" s="13">
        <v>8.24</v>
      </c>
      <c r="I118" s="13">
        <v>34.39</v>
      </c>
      <c r="J118" s="10">
        <v>116</v>
      </c>
      <c r="P118" s="22">
        <v>384</v>
      </c>
    </row>
    <row r="119" spans="2:16" x14ac:dyDescent="0.2">
      <c r="B119" s="14">
        <v>13.840999999999999</v>
      </c>
      <c r="C119" s="13">
        <v>13.86</v>
      </c>
      <c r="D119" s="12">
        <v>1.8270054444444431E-3</v>
      </c>
      <c r="E119" s="11">
        <v>1.8313194444444431E-3</v>
      </c>
      <c r="F119" s="10">
        <v>183</v>
      </c>
      <c r="G119" s="5">
        <f t="shared" si="1"/>
        <v>3.86</v>
      </c>
      <c r="H119" s="13">
        <v>8.2799999999999994</v>
      </c>
      <c r="I119" s="13">
        <v>34.619999999999997</v>
      </c>
      <c r="J119" s="10">
        <v>117</v>
      </c>
      <c r="P119" s="22">
        <v>386</v>
      </c>
    </row>
    <row r="120" spans="2:16" x14ac:dyDescent="0.2">
      <c r="B120" s="14">
        <v>13.860999999999999</v>
      </c>
      <c r="C120" s="13">
        <v>13.88</v>
      </c>
      <c r="D120" s="12">
        <v>1.8313804444444431E-3</v>
      </c>
      <c r="E120" s="11">
        <v>1.8356944444444432E-3</v>
      </c>
      <c r="F120" s="10">
        <v>182</v>
      </c>
      <c r="G120" s="5">
        <f t="shared" si="1"/>
        <v>3.87</v>
      </c>
      <c r="H120" s="13">
        <v>8.32</v>
      </c>
      <c r="I120" s="13">
        <v>34.86</v>
      </c>
      <c r="J120" s="10">
        <v>118</v>
      </c>
      <c r="P120" s="22">
        <v>387</v>
      </c>
    </row>
    <row r="121" spans="2:16" x14ac:dyDescent="0.2">
      <c r="B121" s="14">
        <v>13.881</v>
      </c>
      <c r="C121" s="13">
        <v>13.91</v>
      </c>
      <c r="D121" s="12">
        <v>1.8357554444444432E-3</v>
      </c>
      <c r="E121" s="11">
        <v>1.8400694444444432E-3</v>
      </c>
      <c r="F121" s="10">
        <v>181</v>
      </c>
      <c r="G121" s="5">
        <f t="shared" si="1"/>
        <v>3.89</v>
      </c>
      <c r="H121" s="13">
        <v>8.36</v>
      </c>
      <c r="I121" s="13">
        <v>35.090000000000003</v>
      </c>
      <c r="J121" s="10">
        <v>119</v>
      </c>
      <c r="P121" s="22">
        <v>389</v>
      </c>
    </row>
    <row r="122" spans="2:16" x14ac:dyDescent="0.2">
      <c r="B122" s="14">
        <v>13.911</v>
      </c>
      <c r="C122" s="13">
        <v>13.93</v>
      </c>
      <c r="D122" s="12">
        <v>1.8401304444444432E-3</v>
      </c>
      <c r="E122" s="11">
        <v>1.8444444444444433E-3</v>
      </c>
      <c r="F122" s="10">
        <v>180</v>
      </c>
      <c r="G122" s="5">
        <f t="shared" si="1"/>
        <v>3.9</v>
      </c>
      <c r="H122" s="13">
        <v>8.4</v>
      </c>
      <c r="I122" s="13">
        <v>35.32</v>
      </c>
      <c r="J122" s="10">
        <v>120</v>
      </c>
      <c r="P122" s="22">
        <v>390</v>
      </c>
    </row>
    <row r="123" spans="2:16" x14ac:dyDescent="0.2">
      <c r="B123" s="14">
        <v>13.930999999999999</v>
      </c>
      <c r="C123" s="13">
        <v>13.96</v>
      </c>
      <c r="D123" s="12">
        <v>1.8445054444444432E-3</v>
      </c>
      <c r="E123" s="11">
        <v>1.8488194444444433E-3</v>
      </c>
      <c r="F123" s="10">
        <v>179</v>
      </c>
      <c r="G123" s="5">
        <f t="shared" si="1"/>
        <v>3.92</v>
      </c>
      <c r="H123" s="13">
        <v>8.44</v>
      </c>
      <c r="I123" s="13">
        <v>35.549999999999997</v>
      </c>
      <c r="J123" s="10">
        <v>121</v>
      </c>
      <c r="P123" s="22">
        <v>392</v>
      </c>
    </row>
    <row r="124" spans="2:16" x14ac:dyDescent="0.2">
      <c r="B124" s="14">
        <v>13.961</v>
      </c>
      <c r="C124" s="13">
        <v>13.98</v>
      </c>
      <c r="D124" s="12">
        <v>1.8488804444444433E-3</v>
      </c>
      <c r="E124" s="11">
        <v>1.8531944444444433E-3</v>
      </c>
      <c r="F124" s="10">
        <v>178</v>
      </c>
      <c r="G124" s="5">
        <f t="shared" si="1"/>
        <v>3.93</v>
      </c>
      <c r="H124" s="13">
        <v>8.48</v>
      </c>
      <c r="I124" s="13">
        <v>35.78</v>
      </c>
      <c r="J124" s="10">
        <v>122</v>
      </c>
      <c r="P124" s="22">
        <v>393</v>
      </c>
    </row>
    <row r="125" spans="2:16" x14ac:dyDescent="0.2">
      <c r="B125" s="14">
        <v>13.981</v>
      </c>
      <c r="C125" s="13">
        <v>14</v>
      </c>
      <c r="D125" s="12">
        <v>1.8532554444444433E-3</v>
      </c>
      <c r="E125" s="11">
        <v>1.8575694444444434E-3</v>
      </c>
      <c r="F125" s="10">
        <v>177</v>
      </c>
      <c r="G125" s="5">
        <f t="shared" si="1"/>
        <v>3.95</v>
      </c>
      <c r="H125" s="13">
        <v>8.52</v>
      </c>
      <c r="I125" s="13">
        <v>36.020000000000003</v>
      </c>
      <c r="J125" s="10">
        <v>123</v>
      </c>
      <c r="P125" s="22">
        <v>395</v>
      </c>
    </row>
    <row r="126" spans="2:16" x14ac:dyDescent="0.2">
      <c r="B126" s="14">
        <v>14.000999999999999</v>
      </c>
      <c r="C126" s="13">
        <v>14.03</v>
      </c>
      <c r="D126" s="12">
        <v>1.8576304444444434E-3</v>
      </c>
      <c r="E126" s="11">
        <v>1.8619444444444434E-3</v>
      </c>
      <c r="F126" s="10">
        <v>176</v>
      </c>
      <c r="G126" s="5">
        <f t="shared" si="1"/>
        <v>3.96</v>
      </c>
      <c r="H126" s="13">
        <v>8.56</v>
      </c>
      <c r="I126" s="13">
        <v>36.25</v>
      </c>
      <c r="J126" s="10">
        <v>124</v>
      </c>
      <c r="P126" s="22">
        <v>396</v>
      </c>
    </row>
    <row r="127" spans="2:16" x14ac:dyDescent="0.2">
      <c r="B127" s="14">
        <v>14.030999999999999</v>
      </c>
      <c r="C127" s="13">
        <v>14.05</v>
      </c>
      <c r="D127" s="12">
        <v>1.8620054444444434E-3</v>
      </c>
      <c r="E127" s="11">
        <v>1.8663194444444435E-3</v>
      </c>
      <c r="F127" s="10">
        <v>175</v>
      </c>
      <c r="G127" s="5">
        <f t="shared" si="1"/>
        <v>3.98</v>
      </c>
      <c r="H127" s="13">
        <v>8.6</v>
      </c>
      <c r="I127" s="13">
        <v>36.479999999999997</v>
      </c>
      <c r="J127" s="10">
        <v>125</v>
      </c>
      <c r="P127" s="22">
        <v>398</v>
      </c>
    </row>
    <row r="128" spans="2:16" x14ac:dyDescent="0.2">
      <c r="B128" s="14">
        <v>14.051</v>
      </c>
      <c r="C128" s="13">
        <v>14.07</v>
      </c>
      <c r="D128" s="12">
        <v>1.8663804444444434E-3</v>
      </c>
      <c r="E128" s="11">
        <v>1.8706944444444435E-3</v>
      </c>
      <c r="F128" s="10">
        <v>174</v>
      </c>
      <c r="G128" s="5">
        <f t="shared" si="1"/>
        <v>4</v>
      </c>
      <c r="H128" s="13">
        <v>8.64</v>
      </c>
      <c r="I128" s="13">
        <v>36.71</v>
      </c>
      <c r="J128" s="10">
        <v>126</v>
      </c>
      <c r="P128" s="22">
        <v>400</v>
      </c>
    </row>
    <row r="129" spans="2:16" x14ac:dyDescent="0.2">
      <c r="B129" s="14">
        <v>14.071</v>
      </c>
      <c r="C129" s="13">
        <v>14.1</v>
      </c>
      <c r="D129" s="12">
        <v>1.8707554444444435E-3</v>
      </c>
      <c r="E129" s="11">
        <v>1.8750694444444435E-3</v>
      </c>
      <c r="F129" s="10">
        <v>173</v>
      </c>
      <c r="G129" s="5">
        <f t="shared" si="1"/>
        <v>4.01</v>
      </c>
      <c r="H129" s="13">
        <v>8.68</v>
      </c>
      <c r="I129" s="13">
        <v>36.94</v>
      </c>
      <c r="J129" s="10">
        <v>127</v>
      </c>
      <c r="P129" s="22">
        <v>401</v>
      </c>
    </row>
    <row r="130" spans="2:16" x14ac:dyDescent="0.2">
      <c r="B130" s="14">
        <v>14.100999999999999</v>
      </c>
      <c r="C130" s="13">
        <v>14.12</v>
      </c>
      <c r="D130" s="12">
        <v>1.8751304444444435E-3</v>
      </c>
      <c r="E130" s="11">
        <v>1.8794444444444436E-3</v>
      </c>
      <c r="F130" s="10">
        <v>172</v>
      </c>
      <c r="G130" s="5">
        <f t="shared" ref="G130:G193" si="2">P130/100</f>
        <v>4.03</v>
      </c>
      <c r="H130" s="13">
        <v>8.7200000000000006</v>
      </c>
      <c r="I130" s="13">
        <v>37.18</v>
      </c>
      <c r="J130" s="10">
        <v>128</v>
      </c>
      <c r="P130" s="22">
        <v>403</v>
      </c>
    </row>
    <row r="131" spans="2:16" x14ac:dyDescent="0.2">
      <c r="B131" s="14">
        <v>14.120999999999999</v>
      </c>
      <c r="C131" s="13">
        <v>14.14</v>
      </c>
      <c r="D131" s="12">
        <v>1.8795054444444436E-3</v>
      </c>
      <c r="E131" s="11">
        <v>1.8838194444444436E-3</v>
      </c>
      <c r="F131" s="10">
        <v>171</v>
      </c>
      <c r="G131" s="5">
        <f t="shared" si="2"/>
        <v>4.04</v>
      </c>
      <c r="H131" s="13">
        <v>8.76</v>
      </c>
      <c r="I131" s="13">
        <v>37.409999999999997</v>
      </c>
      <c r="J131" s="10">
        <v>129</v>
      </c>
      <c r="P131" s="22">
        <v>404</v>
      </c>
    </row>
    <row r="132" spans="2:16" x14ac:dyDescent="0.2">
      <c r="B132" s="14">
        <v>14.141</v>
      </c>
      <c r="C132" s="13">
        <v>14.17</v>
      </c>
      <c r="D132" s="12">
        <v>1.8838804444444436E-3</v>
      </c>
      <c r="E132" s="11">
        <v>1.8881944444444436E-3</v>
      </c>
      <c r="F132" s="10">
        <v>170</v>
      </c>
      <c r="G132" s="5">
        <f t="shared" si="2"/>
        <v>4.0599999999999996</v>
      </c>
      <c r="H132" s="13">
        <v>8.8000000000000007</v>
      </c>
      <c r="I132" s="13">
        <v>37.64</v>
      </c>
      <c r="J132" s="10">
        <v>130</v>
      </c>
      <c r="P132" s="22">
        <v>406</v>
      </c>
    </row>
    <row r="133" spans="2:16" x14ac:dyDescent="0.2">
      <c r="B133" s="14">
        <v>14.170999999999999</v>
      </c>
      <c r="C133" s="13">
        <v>14.19</v>
      </c>
      <c r="D133" s="12">
        <v>1.8882554444444436E-3</v>
      </c>
      <c r="E133" s="11">
        <v>1.8925694444444437E-3</v>
      </c>
      <c r="F133" s="10">
        <v>169</v>
      </c>
      <c r="G133" s="5">
        <f t="shared" si="2"/>
        <v>4.07</v>
      </c>
      <c r="H133" s="13">
        <v>8.84</v>
      </c>
      <c r="I133" s="13">
        <v>37.869999999999997</v>
      </c>
      <c r="J133" s="10">
        <v>131</v>
      </c>
      <c r="P133" s="22">
        <v>407</v>
      </c>
    </row>
    <row r="134" spans="2:16" x14ac:dyDescent="0.2">
      <c r="B134" s="14">
        <v>14.190999999999999</v>
      </c>
      <c r="C134" s="13">
        <v>14.22</v>
      </c>
      <c r="D134" s="12">
        <v>1.8926304444444437E-3</v>
      </c>
      <c r="E134" s="11">
        <v>1.8969444444444437E-3</v>
      </c>
      <c r="F134" s="10">
        <v>168</v>
      </c>
      <c r="G134" s="5">
        <f t="shared" si="2"/>
        <v>4.09</v>
      </c>
      <c r="H134" s="13">
        <v>8.8800000000000008</v>
      </c>
      <c r="I134" s="13">
        <v>38.1</v>
      </c>
      <c r="J134" s="10">
        <v>132</v>
      </c>
      <c r="P134" s="22">
        <v>409</v>
      </c>
    </row>
    <row r="135" spans="2:16" x14ac:dyDescent="0.2">
      <c r="B135" s="14">
        <v>14.221</v>
      </c>
      <c r="C135" s="13">
        <v>14.24</v>
      </c>
      <c r="D135" s="12">
        <v>1.8970054444444437E-3</v>
      </c>
      <c r="E135" s="11">
        <v>1.9013194444444438E-3</v>
      </c>
      <c r="F135" s="10">
        <v>167</v>
      </c>
      <c r="G135" s="5">
        <f t="shared" si="2"/>
        <v>4.0999999999999996</v>
      </c>
      <c r="H135" s="13">
        <v>8.92</v>
      </c>
      <c r="I135" s="13">
        <v>38.340000000000003</v>
      </c>
      <c r="J135" s="10">
        <v>133</v>
      </c>
      <c r="P135" s="22">
        <v>410</v>
      </c>
    </row>
    <row r="136" spans="2:16" x14ac:dyDescent="0.2">
      <c r="B136" s="14">
        <v>14.241</v>
      </c>
      <c r="C136" s="13">
        <v>14.26</v>
      </c>
      <c r="D136" s="12">
        <v>1.9013804444444437E-3</v>
      </c>
      <c r="E136" s="11">
        <v>1.9056944444444438E-3</v>
      </c>
      <c r="F136" s="10">
        <v>166</v>
      </c>
      <c r="G136" s="5">
        <f t="shared" si="2"/>
        <v>4.12</v>
      </c>
      <c r="H136" s="13">
        <v>8.9600000000000009</v>
      </c>
      <c r="I136" s="13">
        <v>38.57</v>
      </c>
      <c r="J136" s="10">
        <v>134</v>
      </c>
      <c r="P136" s="22">
        <v>412</v>
      </c>
    </row>
    <row r="137" spans="2:16" x14ac:dyDescent="0.2">
      <c r="B137" s="14">
        <v>14.260999999999999</v>
      </c>
      <c r="C137" s="13">
        <v>14.29</v>
      </c>
      <c r="D137" s="12">
        <v>1.9057554444444438E-3</v>
      </c>
      <c r="E137" s="11">
        <v>1.9100694444444438E-3</v>
      </c>
      <c r="F137" s="10">
        <v>165</v>
      </c>
      <c r="G137" s="5">
        <f t="shared" si="2"/>
        <v>4.1399999999999997</v>
      </c>
      <c r="H137" s="13">
        <v>9</v>
      </c>
      <c r="I137" s="13">
        <v>38.799999999999997</v>
      </c>
      <c r="J137" s="10">
        <v>135</v>
      </c>
      <c r="P137" s="22">
        <v>414</v>
      </c>
    </row>
    <row r="138" spans="2:16" x14ac:dyDescent="0.2">
      <c r="B138" s="14">
        <v>14.290999999999999</v>
      </c>
      <c r="C138" s="13">
        <v>14.31</v>
      </c>
      <c r="D138" s="12">
        <v>1.9101304444444438E-3</v>
      </c>
      <c r="E138" s="11">
        <v>1.9144444444444439E-3</v>
      </c>
      <c r="F138" s="10">
        <v>164</v>
      </c>
      <c r="G138" s="5">
        <f t="shared" si="2"/>
        <v>4.1500000000000004</v>
      </c>
      <c r="H138" s="13">
        <v>9.0399999999999991</v>
      </c>
      <c r="I138" s="13">
        <v>39.03</v>
      </c>
      <c r="J138" s="10">
        <v>136</v>
      </c>
      <c r="P138" s="22">
        <v>415</v>
      </c>
    </row>
    <row r="139" spans="2:16" x14ac:dyDescent="0.2">
      <c r="B139" s="14">
        <v>14.311</v>
      </c>
      <c r="C139" s="13">
        <v>14.33</v>
      </c>
      <c r="D139" s="12">
        <v>1.9145054444444439E-3</v>
      </c>
      <c r="E139" s="11">
        <v>1.9188194444444439E-3</v>
      </c>
      <c r="F139" s="10">
        <v>163</v>
      </c>
      <c r="G139" s="5">
        <f t="shared" si="2"/>
        <v>4.17</v>
      </c>
      <c r="H139" s="13">
        <v>9.08</v>
      </c>
      <c r="I139" s="13">
        <v>39.26</v>
      </c>
      <c r="J139" s="10">
        <v>137</v>
      </c>
      <c r="P139" s="22">
        <v>417</v>
      </c>
    </row>
    <row r="140" spans="2:16" x14ac:dyDescent="0.2">
      <c r="B140" s="14">
        <v>14.331</v>
      </c>
      <c r="C140" s="13">
        <v>14.36</v>
      </c>
      <c r="D140" s="12">
        <v>1.9188804444444439E-3</v>
      </c>
      <c r="E140" s="11">
        <v>1.923194444444444E-3</v>
      </c>
      <c r="F140" s="10">
        <v>162</v>
      </c>
      <c r="G140" s="5">
        <f t="shared" si="2"/>
        <v>4.18</v>
      </c>
      <c r="H140" s="13">
        <v>9.1199999999999992</v>
      </c>
      <c r="I140" s="13">
        <v>39.5</v>
      </c>
      <c r="J140" s="10">
        <v>138</v>
      </c>
      <c r="P140" s="22">
        <v>418</v>
      </c>
    </row>
    <row r="141" spans="2:16" x14ac:dyDescent="0.2">
      <c r="B141" s="14">
        <v>14.360999999999999</v>
      </c>
      <c r="C141" s="13">
        <v>14.38</v>
      </c>
      <c r="D141" s="12">
        <v>1.9232554444444439E-3</v>
      </c>
      <c r="E141" s="11">
        <v>1.927569444444444E-3</v>
      </c>
      <c r="F141" s="10">
        <v>161</v>
      </c>
      <c r="G141" s="5">
        <f t="shared" si="2"/>
        <v>4.2</v>
      </c>
      <c r="H141" s="13">
        <v>9.16</v>
      </c>
      <c r="I141" s="13">
        <v>39.729999999999997</v>
      </c>
      <c r="J141" s="10">
        <v>139</v>
      </c>
      <c r="P141" s="22">
        <v>420</v>
      </c>
    </row>
    <row r="142" spans="2:16" x14ac:dyDescent="0.2">
      <c r="B142" s="14">
        <v>14.381</v>
      </c>
      <c r="C142" s="13">
        <v>14.4</v>
      </c>
      <c r="D142" s="12">
        <v>1.927630444444444E-3</v>
      </c>
      <c r="E142" s="11">
        <v>1.931944444444444E-3</v>
      </c>
      <c r="F142" s="10">
        <v>160</v>
      </c>
      <c r="G142" s="5">
        <f t="shared" si="2"/>
        <v>4.21</v>
      </c>
      <c r="H142" s="13">
        <v>9.1999999999999993</v>
      </c>
      <c r="I142" s="13">
        <v>39.96</v>
      </c>
      <c r="J142" s="10">
        <v>140</v>
      </c>
      <c r="P142" s="22">
        <v>421</v>
      </c>
    </row>
    <row r="143" spans="2:16" x14ac:dyDescent="0.2">
      <c r="B143" s="14">
        <v>14.401</v>
      </c>
      <c r="C143" s="13">
        <v>14.43</v>
      </c>
      <c r="D143" s="12">
        <v>1.932005444444444E-3</v>
      </c>
      <c r="E143" s="11">
        <v>1.9363194444444441E-3</v>
      </c>
      <c r="F143" s="10">
        <v>159</v>
      </c>
      <c r="G143" s="5">
        <f t="shared" si="2"/>
        <v>4.2300000000000004</v>
      </c>
      <c r="H143" s="13">
        <v>9.24</v>
      </c>
      <c r="I143" s="13">
        <v>40.19</v>
      </c>
      <c r="J143" s="10">
        <v>141</v>
      </c>
      <c r="P143" s="22">
        <v>423</v>
      </c>
    </row>
    <row r="144" spans="2:16" x14ac:dyDescent="0.2">
      <c r="B144" s="14">
        <v>14.430999999999999</v>
      </c>
      <c r="C144" s="13">
        <v>14.45</v>
      </c>
      <c r="D144" s="12">
        <v>1.9363804444444441E-3</v>
      </c>
      <c r="E144" s="11">
        <v>1.9406944444444441E-3</v>
      </c>
      <c r="F144" s="10">
        <v>158</v>
      </c>
      <c r="G144" s="5">
        <f t="shared" si="2"/>
        <v>4.25</v>
      </c>
      <c r="H144" s="13">
        <v>9.2799999999999994</v>
      </c>
      <c r="I144" s="13">
        <v>40.42</v>
      </c>
      <c r="J144" s="10">
        <v>142</v>
      </c>
      <c r="P144" s="22">
        <v>425</v>
      </c>
    </row>
    <row r="145" spans="2:16" x14ac:dyDescent="0.2">
      <c r="B145" s="14">
        <v>14.450999999999999</v>
      </c>
      <c r="C145" s="13">
        <v>14.47</v>
      </c>
      <c r="D145" s="12">
        <v>1.9407554444444441E-3</v>
      </c>
      <c r="E145" s="11">
        <v>1.9450694444444441E-3</v>
      </c>
      <c r="F145" s="10">
        <v>157</v>
      </c>
      <c r="G145" s="5">
        <f t="shared" si="2"/>
        <v>4.26</v>
      </c>
      <c r="H145" s="13">
        <v>9.32</v>
      </c>
      <c r="I145" s="13">
        <v>40.659999999999997</v>
      </c>
      <c r="J145" s="10">
        <v>143</v>
      </c>
      <c r="P145" s="22">
        <v>426</v>
      </c>
    </row>
    <row r="146" spans="2:16" x14ac:dyDescent="0.2">
      <c r="B146" s="14">
        <v>14.471</v>
      </c>
      <c r="C146" s="13">
        <v>14.5</v>
      </c>
      <c r="D146" s="12">
        <v>1.9451304444444441E-3</v>
      </c>
      <c r="E146" s="11">
        <v>1.9494444444444442E-3</v>
      </c>
      <c r="F146" s="10">
        <v>156</v>
      </c>
      <c r="G146" s="5">
        <f t="shared" si="2"/>
        <v>4.28</v>
      </c>
      <c r="H146" s="13">
        <v>9.36</v>
      </c>
      <c r="I146" s="13">
        <v>40.89</v>
      </c>
      <c r="J146" s="10">
        <v>144</v>
      </c>
      <c r="P146" s="22">
        <v>428</v>
      </c>
    </row>
    <row r="147" spans="2:16" x14ac:dyDescent="0.2">
      <c r="B147" s="14">
        <v>14.500999999999999</v>
      </c>
      <c r="C147" s="13">
        <v>14.52</v>
      </c>
      <c r="D147" s="12">
        <v>1.9495054444444442E-3</v>
      </c>
      <c r="E147" s="11">
        <v>1.9538194444444442E-3</v>
      </c>
      <c r="F147" s="10">
        <v>155</v>
      </c>
      <c r="G147" s="5">
        <f t="shared" si="2"/>
        <v>4.29</v>
      </c>
      <c r="H147" s="13">
        <v>9.4</v>
      </c>
      <c r="I147" s="13">
        <v>41.12</v>
      </c>
      <c r="J147" s="10">
        <v>145</v>
      </c>
      <c r="P147" s="22">
        <v>429</v>
      </c>
    </row>
    <row r="148" spans="2:16" x14ac:dyDescent="0.2">
      <c r="B148" s="14">
        <v>14.520999999999999</v>
      </c>
      <c r="C148" s="13">
        <v>14.55</v>
      </c>
      <c r="D148" s="12">
        <v>1.9538804444444442E-3</v>
      </c>
      <c r="E148" s="11">
        <v>1.9581944444444443E-3</v>
      </c>
      <c r="F148" s="10">
        <v>154</v>
      </c>
      <c r="G148" s="5">
        <f t="shared" si="2"/>
        <v>4.3099999999999996</v>
      </c>
      <c r="H148" s="13">
        <v>9.44</v>
      </c>
      <c r="I148" s="13">
        <v>41.35</v>
      </c>
      <c r="J148" s="10">
        <v>146</v>
      </c>
      <c r="P148" s="22">
        <v>431</v>
      </c>
    </row>
    <row r="149" spans="2:16" x14ac:dyDescent="0.2">
      <c r="B149" s="14">
        <v>14.551</v>
      </c>
      <c r="C149" s="13">
        <v>14.57</v>
      </c>
      <c r="D149" s="12">
        <v>1.9582554444444442E-3</v>
      </c>
      <c r="E149" s="11">
        <v>1.9625694444444443E-3</v>
      </c>
      <c r="F149" s="10">
        <v>153</v>
      </c>
      <c r="G149" s="5">
        <f t="shared" si="2"/>
        <v>4.32</v>
      </c>
      <c r="H149" s="13">
        <v>9.48</v>
      </c>
      <c r="I149" s="13">
        <v>41.58</v>
      </c>
      <c r="J149" s="10">
        <v>147</v>
      </c>
      <c r="P149" s="22">
        <v>432</v>
      </c>
    </row>
    <row r="150" spans="2:16" x14ac:dyDescent="0.2">
      <c r="B150" s="14">
        <v>14.571</v>
      </c>
      <c r="C150" s="13">
        <v>14.59</v>
      </c>
      <c r="D150" s="12">
        <v>1.9626304444444443E-3</v>
      </c>
      <c r="E150" s="11">
        <v>1.9669444444444443E-3</v>
      </c>
      <c r="F150" s="10">
        <v>152</v>
      </c>
      <c r="G150" s="5">
        <f t="shared" si="2"/>
        <v>4.34</v>
      </c>
      <c r="H150" s="13">
        <v>9.52</v>
      </c>
      <c r="I150" s="13">
        <v>41.82</v>
      </c>
      <c r="J150" s="10">
        <v>148</v>
      </c>
      <c r="P150" s="22">
        <v>434</v>
      </c>
    </row>
    <row r="151" spans="2:16" x14ac:dyDescent="0.2">
      <c r="B151" s="14">
        <v>14.590999999999999</v>
      </c>
      <c r="C151" s="13">
        <v>14.62</v>
      </c>
      <c r="D151" s="12">
        <v>1.9670054444444443E-3</v>
      </c>
      <c r="E151" s="11">
        <v>1.9713194444444444E-3</v>
      </c>
      <c r="F151" s="10">
        <v>151</v>
      </c>
      <c r="G151" s="5">
        <f t="shared" si="2"/>
        <v>4.3499999999999996</v>
      </c>
      <c r="H151" s="13">
        <v>9.56</v>
      </c>
      <c r="I151" s="13">
        <v>42.05</v>
      </c>
      <c r="J151" s="10">
        <v>149</v>
      </c>
      <c r="P151" s="22">
        <v>435</v>
      </c>
    </row>
    <row r="152" spans="2:16" x14ac:dyDescent="0.2">
      <c r="B152" s="14">
        <v>14.620999999999999</v>
      </c>
      <c r="C152" s="19">
        <v>14.64</v>
      </c>
      <c r="D152" s="12">
        <v>1.9713804444444444E-3</v>
      </c>
      <c r="E152" s="21">
        <v>1.9756944444444444E-3</v>
      </c>
      <c r="F152" s="18">
        <v>150</v>
      </c>
      <c r="G152" s="5">
        <f t="shared" si="2"/>
        <v>4.37</v>
      </c>
      <c r="H152" s="19">
        <v>9.6</v>
      </c>
      <c r="I152" s="19">
        <v>42.28</v>
      </c>
      <c r="J152" s="18">
        <v>150</v>
      </c>
      <c r="P152" s="20">
        <v>437</v>
      </c>
    </row>
    <row r="153" spans="2:16" x14ac:dyDescent="0.2">
      <c r="B153" s="14">
        <v>14.641</v>
      </c>
      <c r="C153" s="13">
        <v>14.67</v>
      </c>
      <c r="D153" s="12">
        <v>1.9757554444444444E-3</v>
      </c>
      <c r="E153" s="11">
        <v>1.9805555555555462E-3</v>
      </c>
      <c r="F153" s="10">
        <v>149</v>
      </c>
      <c r="G153" s="5">
        <f t="shared" si="2"/>
        <v>4.38</v>
      </c>
      <c r="H153" s="13">
        <v>9.64</v>
      </c>
      <c r="I153" s="13">
        <v>42.49</v>
      </c>
      <c r="J153" s="10">
        <v>151</v>
      </c>
      <c r="P153" s="22">
        <v>438</v>
      </c>
    </row>
    <row r="154" spans="2:16" x14ac:dyDescent="0.2">
      <c r="B154" s="14">
        <v>14.670999999999999</v>
      </c>
      <c r="C154" s="13">
        <v>14.69</v>
      </c>
      <c r="D154" s="12">
        <v>1.9806165555555462E-3</v>
      </c>
      <c r="E154" s="11">
        <v>1.9854166666666575E-3</v>
      </c>
      <c r="F154" s="10">
        <v>148</v>
      </c>
      <c r="G154" s="5">
        <f t="shared" si="2"/>
        <v>4.4000000000000004</v>
      </c>
      <c r="H154" s="13">
        <v>9.67</v>
      </c>
      <c r="I154" s="13">
        <v>42.7</v>
      </c>
      <c r="J154" s="10">
        <v>152</v>
      </c>
      <c r="P154" s="22">
        <v>440</v>
      </c>
    </row>
    <row r="155" spans="2:16" x14ac:dyDescent="0.2">
      <c r="B155" s="14">
        <v>14.690999999999999</v>
      </c>
      <c r="C155" s="13">
        <v>14.72</v>
      </c>
      <c r="D155" s="12">
        <v>1.9854776666666575E-3</v>
      </c>
      <c r="E155" s="11">
        <v>1.9902777777777688E-3</v>
      </c>
      <c r="F155" s="10">
        <v>147</v>
      </c>
      <c r="G155" s="5">
        <f t="shared" si="2"/>
        <v>4.41</v>
      </c>
      <c r="H155" s="13">
        <v>9.7100000000000009</v>
      </c>
      <c r="I155" s="13">
        <v>42.91</v>
      </c>
      <c r="J155" s="10">
        <v>153</v>
      </c>
      <c r="P155" s="22">
        <v>441</v>
      </c>
    </row>
    <row r="156" spans="2:16" x14ac:dyDescent="0.2">
      <c r="B156" s="14">
        <v>14.721</v>
      </c>
      <c r="C156" s="13">
        <v>14.75</v>
      </c>
      <c r="D156" s="12">
        <v>1.9903387777777688E-3</v>
      </c>
      <c r="E156" s="11">
        <v>1.9951388888888801E-3</v>
      </c>
      <c r="F156" s="10">
        <v>146</v>
      </c>
      <c r="G156" s="5">
        <f t="shared" si="2"/>
        <v>4.43</v>
      </c>
      <c r="H156" s="13">
        <v>9.74</v>
      </c>
      <c r="I156" s="13">
        <v>43.12</v>
      </c>
      <c r="J156" s="10">
        <v>154</v>
      </c>
      <c r="P156" s="22">
        <v>443</v>
      </c>
    </row>
    <row r="157" spans="2:16" x14ac:dyDescent="0.2">
      <c r="B157" s="14">
        <v>14.750999999999999</v>
      </c>
      <c r="C157" s="13">
        <v>14.77</v>
      </c>
      <c r="D157" s="12">
        <v>1.9951998888888801E-3</v>
      </c>
      <c r="E157" s="11">
        <v>1.9999999999999914E-3</v>
      </c>
      <c r="F157" s="10">
        <v>145</v>
      </c>
      <c r="G157" s="5">
        <f t="shared" si="2"/>
        <v>4.4400000000000004</v>
      </c>
      <c r="H157" s="13">
        <v>9.7799999999999994</v>
      </c>
      <c r="I157" s="13">
        <v>43.32</v>
      </c>
      <c r="J157" s="10">
        <v>155</v>
      </c>
      <c r="P157" s="22">
        <v>444</v>
      </c>
    </row>
    <row r="158" spans="2:16" x14ac:dyDescent="0.2">
      <c r="B158" s="14">
        <v>14.770999999999999</v>
      </c>
      <c r="C158" s="13">
        <v>14.8</v>
      </c>
      <c r="D158" s="12">
        <v>2.0000609999999914E-3</v>
      </c>
      <c r="E158" s="11">
        <v>2.0048611111111027E-3</v>
      </c>
      <c r="F158" s="10">
        <v>144</v>
      </c>
      <c r="G158" s="5">
        <f t="shared" si="2"/>
        <v>4.45</v>
      </c>
      <c r="H158" s="13">
        <v>9.82</v>
      </c>
      <c r="I158" s="13">
        <v>43.53</v>
      </c>
      <c r="J158" s="10">
        <v>156</v>
      </c>
      <c r="P158" s="22">
        <v>445</v>
      </c>
    </row>
    <row r="159" spans="2:16" x14ac:dyDescent="0.2">
      <c r="B159" s="14">
        <v>14.801</v>
      </c>
      <c r="C159" s="13">
        <v>14.82</v>
      </c>
      <c r="D159" s="12">
        <v>2.0049221111111027E-3</v>
      </c>
      <c r="E159" s="11">
        <v>2.009722222222214E-3</v>
      </c>
      <c r="F159" s="10">
        <v>143</v>
      </c>
      <c r="G159" s="5">
        <f t="shared" si="2"/>
        <v>4.47</v>
      </c>
      <c r="H159" s="13">
        <v>9.85</v>
      </c>
      <c r="I159" s="13">
        <v>43.74</v>
      </c>
      <c r="J159" s="10">
        <v>157</v>
      </c>
      <c r="P159" s="22">
        <v>447</v>
      </c>
    </row>
    <row r="160" spans="2:16" x14ac:dyDescent="0.2">
      <c r="B160" s="14">
        <v>14.821</v>
      </c>
      <c r="C160" s="13">
        <v>14.85</v>
      </c>
      <c r="D160" s="12">
        <v>2.0097832222222139E-3</v>
      </c>
      <c r="E160" s="11">
        <v>2.0145833333333253E-3</v>
      </c>
      <c r="F160" s="10">
        <v>142</v>
      </c>
      <c r="G160" s="5">
        <f t="shared" si="2"/>
        <v>4.4800000000000004</v>
      </c>
      <c r="H160" s="13">
        <v>9.89</v>
      </c>
      <c r="I160" s="13">
        <v>43.95</v>
      </c>
      <c r="J160" s="10">
        <v>158</v>
      </c>
      <c r="P160" s="22">
        <v>448</v>
      </c>
    </row>
    <row r="161" spans="2:16" x14ac:dyDescent="0.2">
      <c r="B161" s="14">
        <v>14.850999999999999</v>
      </c>
      <c r="C161" s="13">
        <v>14.88</v>
      </c>
      <c r="D161" s="12">
        <v>2.0146443333333252E-3</v>
      </c>
      <c r="E161" s="11">
        <v>2.0194444444444366E-3</v>
      </c>
      <c r="F161" s="10">
        <v>141</v>
      </c>
      <c r="G161" s="5">
        <f t="shared" si="2"/>
        <v>4.5</v>
      </c>
      <c r="H161" s="13">
        <v>9.92</v>
      </c>
      <c r="I161" s="13">
        <v>44.16</v>
      </c>
      <c r="J161" s="10">
        <v>159</v>
      </c>
      <c r="P161" s="22">
        <v>450</v>
      </c>
    </row>
    <row r="162" spans="2:16" x14ac:dyDescent="0.2">
      <c r="B162" s="14">
        <v>14.881</v>
      </c>
      <c r="C162" s="13">
        <v>14.9</v>
      </c>
      <c r="D162" s="12">
        <v>2.0195054444444365E-3</v>
      </c>
      <c r="E162" s="11">
        <v>2.0243055555555479E-3</v>
      </c>
      <c r="F162" s="10">
        <v>140</v>
      </c>
      <c r="G162" s="5">
        <f t="shared" si="2"/>
        <v>4.51</v>
      </c>
      <c r="H162" s="13">
        <v>9.9600000000000009</v>
      </c>
      <c r="I162" s="13">
        <v>44.37</v>
      </c>
      <c r="J162" s="10">
        <v>160</v>
      </c>
      <c r="P162" s="22">
        <v>451</v>
      </c>
    </row>
    <row r="163" spans="2:16" x14ac:dyDescent="0.2">
      <c r="B163" s="14">
        <v>14.901</v>
      </c>
      <c r="C163" s="13">
        <v>14.93</v>
      </c>
      <c r="D163" s="12">
        <v>2.0243665555555478E-3</v>
      </c>
      <c r="E163" s="11">
        <v>2.0291666666666592E-3</v>
      </c>
      <c r="F163" s="10">
        <v>139</v>
      </c>
      <c r="G163" s="5">
        <f t="shared" si="2"/>
        <v>4.5199999999999996</v>
      </c>
      <c r="H163" s="13">
        <v>10</v>
      </c>
      <c r="I163" s="13">
        <v>44.58</v>
      </c>
      <c r="J163" s="10">
        <v>161</v>
      </c>
      <c r="P163" s="22">
        <v>452</v>
      </c>
    </row>
    <row r="164" spans="2:16" x14ac:dyDescent="0.2">
      <c r="B164" s="14">
        <v>14.930999999999999</v>
      </c>
      <c r="C164" s="13">
        <v>14.96</v>
      </c>
      <c r="D164" s="12">
        <v>2.0292276666666591E-3</v>
      </c>
      <c r="E164" s="11">
        <v>2.0340277777777705E-3</v>
      </c>
      <c r="F164" s="10">
        <v>138</v>
      </c>
      <c r="G164" s="5">
        <f t="shared" si="2"/>
        <v>4.54</v>
      </c>
      <c r="H164" s="13">
        <v>10.029999999999999</v>
      </c>
      <c r="I164" s="13">
        <v>44.79</v>
      </c>
      <c r="J164" s="10">
        <v>162</v>
      </c>
      <c r="P164" s="22">
        <v>454</v>
      </c>
    </row>
    <row r="165" spans="2:16" x14ac:dyDescent="0.2">
      <c r="B165" s="14">
        <v>14.961</v>
      </c>
      <c r="C165" s="13">
        <v>14.98</v>
      </c>
      <c r="D165" s="12">
        <v>2.0340887777777704E-3</v>
      </c>
      <c r="E165" s="11">
        <v>2.0388888888888818E-3</v>
      </c>
      <c r="F165" s="10">
        <v>137</v>
      </c>
      <c r="G165" s="5">
        <f t="shared" si="2"/>
        <v>4.55</v>
      </c>
      <c r="H165" s="13">
        <v>10.07</v>
      </c>
      <c r="I165" s="13">
        <v>44.99</v>
      </c>
      <c r="J165" s="10">
        <v>163</v>
      </c>
      <c r="P165" s="22">
        <v>455</v>
      </c>
    </row>
    <row r="166" spans="2:16" x14ac:dyDescent="0.2">
      <c r="B166" s="14">
        <v>14.981</v>
      </c>
      <c r="C166" s="13">
        <v>15.01</v>
      </c>
      <c r="D166" s="12">
        <v>2.0389498888888817E-3</v>
      </c>
      <c r="E166" s="11">
        <v>2.0437499999999931E-3</v>
      </c>
      <c r="F166" s="10">
        <v>136</v>
      </c>
      <c r="G166" s="5">
        <f t="shared" si="2"/>
        <v>4.57</v>
      </c>
      <c r="H166" s="13">
        <v>10.1</v>
      </c>
      <c r="I166" s="13">
        <v>45.2</v>
      </c>
      <c r="J166" s="10">
        <v>164</v>
      </c>
      <c r="P166" s="22">
        <v>457</v>
      </c>
    </row>
    <row r="167" spans="2:16" x14ac:dyDescent="0.2">
      <c r="B167" s="14">
        <v>15.010999999999999</v>
      </c>
      <c r="C167" s="13">
        <v>15.04</v>
      </c>
      <c r="D167" s="12">
        <v>2.043810999999993E-3</v>
      </c>
      <c r="E167" s="11">
        <v>2.0486111111111044E-3</v>
      </c>
      <c r="F167" s="10">
        <v>135</v>
      </c>
      <c r="G167" s="5">
        <f t="shared" si="2"/>
        <v>4.58</v>
      </c>
      <c r="H167" s="13">
        <v>10.14</v>
      </c>
      <c r="I167" s="13">
        <v>45.41</v>
      </c>
      <c r="J167" s="10">
        <v>165</v>
      </c>
      <c r="P167" s="22">
        <v>458</v>
      </c>
    </row>
    <row r="168" spans="2:16" x14ac:dyDescent="0.2">
      <c r="B168" s="14">
        <v>15.040999999999999</v>
      </c>
      <c r="C168" s="13">
        <v>15.06</v>
      </c>
      <c r="D168" s="12">
        <v>2.0486721111111043E-3</v>
      </c>
      <c r="E168" s="11">
        <v>2.0534722222222157E-3</v>
      </c>
      <c r="F168" s="10">
        <v>134</v>
      </c>
      <c r="G168" s="5">
        <f t="shared" si="2"/>
        <v>4.59</v>
      </c>
      <c r="H168" s="13">
        <v>10.18</v>
      </c>
      <c r="I168" s="13">
        <v>45.62</v>
      </c>
      <c r="J168" s="10">
        <v>166</v>
      </c>
      <c r="P168" s="22">
        <v>459</v>
      </c>
    </row>
    <row r="169" spans="2:16" x14ac:dyDescent="0.2">
      <c r="B169" s="14">
        <v>15.061</v>
      </c>
      <c r="C169" s="13">
        <v>15.09</v>
      </c>
      <c r="D169" s="12">
        <v>2.0535332222222156E-3</v>
      </c>
      <c r="E169" s="11">
        <v>2.058333333333327E-3</v>
      </c>
      <c r="F169" s="10">
        <v>133</v>
      </c>
      <c r="G169" s="5">
        <f t="shared" si="2"/>
        <v>4.6100000000000003</v>
      </c>
      <c r="H169" s="13">
        <v>10.210000000000001</v>
      </c>
      <c r="I169" s="13">
        <v>45.83</v>
      </c>
      <c r="J169" s="10">
        <v>167</v>
      </c>
      <c r="P169" s="22">
        <v>461</v>
      </c>
    </row>
    <row r="170" spans="2:16" x14ac:dyDescent="0.2">
      <c r="B170" s="14">
        <v>15.090999999999999</v>
      </c>
      <c r="C170" s="13">
        <v>15.12</v>
      </c>
      <c r="D170" s="12">
        <v>2.0583943333333269E-3</v>
      </c>
      <c r="E170" s="11">
        <v>2.0631944444444382E-3</v>
      </c>
      <c r="F170" s="10">
        <v>132</v>
      </c>
      <c r="G170" s="5">
        <f t="shared" si="2"/>
        <v>4.62</v>
      </c>
      <c r="H170" s="13">
        <v>10.25</v>
      </c>
      <c r="I170" s="13">
        <v>46.04</v>
      </c>
      <c r="J170" s="10">
        <v>168</v>
      </c>
      <c r="P170" s="22">
        <v>462</v>
      </c>
    </row>
    <row r="171" spans="2:16" x14ac:dyDescent="0.2">
      <c r="B171" s="14">
        <v>15.120999999999999</v>
      </c>
      <c r="C171" s="13">
        <v>15.14</v>
      </c>
      <c r="D171" s="12">
        <v>2.0632554444444382E-3</v>
      </c>
      <c r="E171" s="11">
        <v>2.0680555555555495E-3</v>
      </c>
      <c r="F171" s="10">
        <v>131</v>
      </c>
      <c r="G171" s="5">
        <f t="shared" si="2"/>
        <v>4.6399999999999997</v>
      </c>
      <c r="H171" s="13">
        <v>10.28</v>
      </c>
      <c r="I171" s="13">
        <v>46.25</v>
      </c>
      <c r="J171" s="10">
        <v>169</v>
      </c>
      <c r="P171" s="22">
        <v>464</v>
      </c>
    </row>
    <row r="172" spans="2:16" x14ac:dyDescent="0.2">
      <c r="B172" s="14">
        <v>15.141</v>
      </c>
      <c r="C172" s="13">
        <v>15.17</v>
      </c>
      <c r="D172" s="12">
        <v>2.0681165555555495E-3</v>
      </c>
      <c r="E172" s="11">
        <v>2.0729166666666608E-3</v>
      </c>
      <c r="F172" s="10">
        <v>130</v>
      </c>
      <c r="G172" s="5">
        <f t="shared" si="2"/>
        <v>4.6500000000000004</v>
      </c>
      <c r="H172" s="13">
        <v>10.32</v>
      </c>
      <c r="I172" s="13">
        <v>46.46</v>
      </c>
      <c r="J172" s="10">
        <v>170</v>
      </c>
      <c r="P172" s="22">
        <v>465</v>
      </c>
    </row>
    <row r="173" spans="2:16" x14ac:dyDescent="0.2">
      <c r="B173" s="14">
        <v>15.170999999999999</v>
      </c>
      <c r="C173" s="13">
        <v>15.19</v>
      </c>
      <c r="D173" s="12">
        <v>2.0729776666666608E-3</v>
      </c>
      <c r="E173" s="11">
        <v>2.0777777777777721E-3</v>
      </c>
      <c r="F173" s="10">
        <v>129</v>
      </c>
      <c r="G173" s="5">
        <f t="shared" si="2"/>
        <v>4.66</v>
      </c>
      <c r="H173" s="13">
        <v>10.36</v>
      </c>
      <c r="I173" s="13">
        <v>46.66</v>
      </c>
      <c r="J173" s="10">
        <v>171</v>
      </c>
      <c r="P173" s="22">
        <v>466</v>
      </c>
    </row>
    <row r="174" spans="2:16" x14ac:dyDescent="0.2">
      <c r="B174" s="14">
        <v>15.190999999999999</v>
      </c>
      <c r="C174" s="13">
        <v>15.22</v>
      </c>
      <c r="D174" s="12">
        <v>2.0778387777777721E-3</v>
      </c>
      <c r="E174" s="11">
        <v>2.0826388888888834E-3</v>
      </c>
      <c r="F174" s="10">
        <v>128</v>
      </c>
      <c r="G174" s="5">
        <f t="shared" si="2"/>
        <v>4.68</v>
      </c>
      <c r="H174" s="13">
        <v>10.39</v>
      </c>
      <c r="I174" s="13">
        <v>46.87</v>
      </c>
      <c r="J174" s="10">
        <v>172</v>
      </c>
      <c r="P174" s="22">
        <v>468</v>
      </c>
    </row>
    <row r="175" spans="2:16" x14ac:dyDescent="0.2">
      <c r="B175" s="14">
        <v>15.221</v>
      </c>
      <c r="C175" s="13">
        <v>15.25</v>
      </c>
      <c r="D175" s="12">
        <v>2.0826998888888834E-3</v>
      </c>
      <c r="E175" s="11">
        <v>2.0874999999999947E-3</v>
      </c>
      <c r="F175" s="10">
        <v>127</v>
      </c>
      <c r="G175" s="5">
        <f t="shared" si="2"/>
        <v>4.6900000000000004</v>
      </c>
      <c r="H175" s="13">
        <v>10.43</v>
      </c>
      <c r="I175" s="13">
        <v>47.08</v>
      </c>
      <c r="J175" s="10">
        <v>173</v>
      </c>
      <c r="P175" s="22">
        <v>469</v>
      </c>
    </row>
    <row r="176" spans="2:16" x14ac:dyDescent="0.2">
      <c r="B176" s="14">
        <v>15.250999999999999</v>
      </c>
      <c r="C176" s="13">
        <v>15.27</v>
      </c>
      <c r="D176" s="12">
        <v>2.0875609999999947E-3</v>
      </c>
      <c r="E176" s="11">
        <v>2.092361111111106E-3</v>
      </c>
      <c r="F176" s="10">
        <v>126</v>
      </c>
      <c r="G176" s="5">
        <f t="shared" si="2"/>
        <v>4.71</v>
      </c>
      <c r="H176" s="13">
        <v>10.46</v>
      </c>
      <c r="I176" s="13">
        <v>47.29</v>
      </c>
      <c r="J176" s="10">
        <v>174</v>
      </c>
      <c r="P176" s="22">
        <v>471</v>
      </c>
    </row>
    <row r="177" spans="2:16" x14ac:dyDescent="0.2">
      <c r="B177" s="14">
        <v>15.270999999999999</v>
      </c>
      <c r="C177" s="13">
        <v>15.3</v>
      </c>
      <c r="D177" s="12">
        <v>2.092422111111106E-3</v>
      </c>
      <c r="E177" s="11">
        <v>2.0972222222222173E-3</v>
      </c>
      <c r="F177" s="10">
        <v>125</v>
      </c>
      <c r="G177" s="5">
        <f t="shared" si="2"/>
        <v>4.72</v>
      </c>
      <c r="H177" s="13">
        <v>10.5</v>
      </c>
      <c r="I177" s="13">
        <v>47.5</v>
      </c>
      <c r="J177" s="10">
        <v>175</v>
      </c>
      <c r="P177" s="22">
        <v>472</v>
      </c>
    </row>
    <row r="178" spans="2:16" x14ac:dyDescent="0.2">
      <c r="B178" s="14">
        <v>15.301</v>
      </c>
      <c r="C178" s="13">
        <v>15.33</v>
      </c>
      <c r="D178" s="12">
        <v>2.0972832222222173E-3</v>
      </c>
      <c r="E178" s="11">
        <v>2.1020833333333286E-3</v>
      </c>
      <c r="F178" s="10">
        <v>124</v>
      </c>
      <c r="G178" s="5">
        <f t="shared" si="2"/>
        <v>4.74</v>
      </c>
      <c r="H178" s="13">
        <v>10.54</v>
      </c>
      <c r="I178" s="13">
        <v>47.71</v>
      </c>
      <c r="J178" s="10">
        <v>176</v>
      </c>
      <c r="P178" s="22">
        <v>474</v>
      </c>
    </row>
    <row r="179" spans="2:16" x14ac:dyDescent="0.2">
      <c r="B179" s="14">
        <v>15.331</v>
      </c>
      <c r="C179" s="13">
        <v>15.35</v>
      </c>
      <c r="D179" s="12">
        <v>2.1021443333333286E-3</v>
      </c>
      <c r="E179" s="11">
        <v>2.1069444444444399E-3</v>
      </c>
      <c r="F179" s="10">
        <v>123</v>
      </c>
      <c r="G179" s="5">
        <f t="shared" si="2"/>
        <v>4.75</v>
      </c>
      <c r="H179" s="13">
        <v>10.57</v>
      </c>
      <c r="I179" s="13">
        <v>47.92</v>
      </c>
      <c r="J179" s="10">
        <v>177</v>
      </c>
      <c r="P179" s="22">
        <v>475</v>
      </c>
    </row>
    <row r="180" spans="2:16" x14ac:dyDescent="0.2">
      <c r="B180" s="14">
        <v>15.350999999999999</v>
      </c>
      <c r="C180" s="13">
        <v>15.38</v>
      </c>
      <c r="D180" s="12">
        <v>2.1070054444444399E-3</v>
      </c>
      <c r="E180" s="11">
        <v>2.1118055555555512E-3</v>
      </c>
      <c r="F180" s="10">
        <v>122</v>
      </c>
      <c r="G180" s="5">
        <f t="shared" si="2"/>
        <v>4.76</v>
      </c>
      <c r="H180" s="13">
        <v>10.61</v>
      </c>
      <c r="I180" s="13">
        <v>48.13</v>
      </c>
      <c r="J180" s="10">
        <v>178</v>
      </c>
      <c r="P180" s="22">
        <v>476</v>
      </c>
    </row>
    <row r="181" spans="2:16" x14ac:dyDescent="0.2">
      <c r="B181" s="14">
        <v>15.381</v>
      </c>
      <c r="C181" s="13">
        <v>15.41</v>
      </c>
      <c r="D181" s="12">
        <v>2.1118665555555512E-3</v>
      </c>
      <c r="E181" s="11">
        <v>2.1166666666666625E-3</v>
      </c>
      <c r="F181" s="10">
        <v>121</v>
      </c>
      <c r="G181" s="5">
        <f t="shared" si="2"/>
        <v>4.78</v>
      </c>
      <c r="H181" s="13">
        <v>10.64</v>
      </c>
      <c r="I181" s="13">
        <v>48.34</v>
      </c>
      <c r="J181" s="10">
        <v>179</v>
      </c>
      <c r="P181" s="22">
        <v>478</v>
      </c>
    </row>
    <row r="182" spans="2:16" x14ac:dyDescent="0.2">
      <c r="B182" s="14">
        <v>15.411</v>
      </c>
      <c r="C182" s="13">
        <v>15.43</v>
      </c>
      <c r="D182" s="12">
        <v>2.1167276666666625E-3</v>
      </c>
      <c r="E182" s="11">
        <v>2.1215277777777738E-3</v>
      </c>
      <c r="F182" s="10">
        <v>120</v>
      </c>
      <c r="G182" s="5">
        <f t="shared" si="2"/>
        <v>4.79</v>
      </c>
      <c r="H182" s="13">
        <v>10.68</v>
      </c>
      <c r="I182" s="13">
        <v>48.54</v>
      </c>
      <c r="J182" s="10">
        <v>180</v>
      </c>
      <c r="P182" s="22">
        <v>479</v>
      </c>
    </row>
    <row r="183" spans="2:16" x14ac:dyDescent="0.2">
      <c r="B183" s="14">
        <v>15.430999999999999</v>
      </c>
      <c r="C183" s="13">
        <v>15.46</v>
      </c>
      <c r="D183" s="12">
        <v>2.1215887777777738E-3</v>
      </c>
      <c r="E183" s="11">
        <v>2.1263888888888851E-3</v>
      </c>
      <c r="F183" s="10">
        <v>119</v>
      </c>
      <c r="G183" s="5">
        <f t="shared" si="2"/>
        <v>4.8099999999999996</v>
      </c>
      <c r="H183" s="13">
        <v>10.72</v>
      </c>
      <c r="I183" s="13">
        <v>48.75</v>
      </c>
      <c r="J183" s="10">
        <v>181</v>
      </c>
      <c r="P183" s="22">
        <v>481</v>
      </c>
    </row>
    <row r="184" spans="2:16" x14ac:dyDescent="0.2">
      <c r="B184" s="14">
        <v>15.461</v>
      </c>
      <c r="C184" s="13">
        <v>15.48</v>
      </c>
      <c r="D184" s="12">
        <v>2.1264498888888851E-3</v>
      </c>
      <c r="E184" s="11">
        <v>2.1312499999999964E-3</v>
      </c>
      <c r="F184" s="10">
        <v>118</v>
      </c>
      <c r="G184" s="5">
        <f t="shared" si="2"/>
        <v>4.82</v>
      </c>
      <c r="H184" s="13">
        <v>10.75</v>
      </c>
      <c r="I184" s="13">
        <v>48.96</v>
      </c>
      <c r="J184" s="10">
        <v>182</v>
      </c>
      <c r="P184" s="22">
        <v>482</v>
      </c>
    </row>
    <row r="185" spans="2:16" x14ac:dyDescent="0.2">
      <c r="B185" s="14">
        <v>15.481</v>
      </c>
      <c r="C185" s="13">
        <v>15.51</v>
      </c>
      <c r="D185" s="12">
        <v>2.1313109999999964E-3</v>
      </c>
      <c r="E185" s="11">
        <v>2.1361111111111077E-3</v>
      </c>
      <c r="F185" s="10">
        <v>117</v>
      </c>
      <c r="G185" s="5">
        <f t="shared" si="2"/>
        <v>4.83</v>
      </c>
      <c r="H185" s="13">
        <v>10.79</v>
      </c>
      <c r="I185" s="13">
        <v>49.17</v>
      </c>
      <c r="J185" s="10">
        <v>183</v>
      </c>
      <c r="P185" s="22">
        <v>483</v>
      </c>
    </row>
    <row r="186" spans="2:16" x14ac:dyDescent="0.2">
      <c r="B186" s="14">
        <v>15.510999999999999</v>
      </c>
      <c r="C186" s="13">
        <v>15.54</v>
      </c>
      <c r="D186" s="12">
        <v>2.1361721111111077E-3</v>
      </c>
      <c r="E186" s="11">
        <v>2.140972222222219E-3</v>
      </c>
      <c r="F186" s="10">
        <v>116</v>
      </c>
      <c r="G186" s="5">
        <f t="shared" si="2"/>
        <v>4.8499999999999996</v>
      </c>
      <c r="H186" s="13">
        <v>10.82</v>
      </c>
      <c r="I186" s="13">
        <v>49.38</v>
      </c>
      <c r="J186" s="10">
        <v>184</v>
      </c>
      <c r="P186" s="22">
        <v>485</v>
      </c>
    </row>
    <row r="187" spans="2:16" x14ac:dyDescent="0.2">
      <c r="B187" s="14">
        <v>15.540999999999999</v>
      </c>
      <c r="C187" s="13">
        <v>15.56</v>
      </c>
      <c r="D187" s="12">
        <v>2.141033222222219E-3</v>
      </c>
      <c r="E187" s="11">
        <v>2.1458333333333303E-3</v>
      </c>
      <c r="F187" s="10">
        <v>115</v>
      </c>
      <c r="G187" s="5">
        <f t="shared" si="2"/>
        <v>4.8600000000000003</v>
      </c>
      <c r="H187" s="13">
        <v>10.86</v>
      </c>
      <c r="I187" s="13">
        <v>49.59</v>
      </c>
      <c r="J187" s="10">
        <v>185</v>
      </c>
      <c r="P187" s="22">
        <v>486</v>
      </c>
    </row>
    <row r="188" spans="2:16" x14ac:dyDescent="0.2">
      <c r="B188" s="14">
        <v>15.561</v>
      </c>
      <c r="C188" s="13">
        <v>15.59</v>
      </c>
      <c r="D188" s="12">
        <v>2.1458943333333303E-3</v>
      </c>
      <c r="E188" s="11">
        <v>2.1506944444444416E-3</v>
      </c>
      <c r="F188" s="10">
        <v>114</v>
      </c>
      <c r="G188" s="5">
        <f t="shared" si="2"/>
        <v>4.88</v>
      </c>
      <c r="H188" s="13">
        <v>10.9</v>
      </c>
      <c r="I188" s="13">
        <v>49.8</v>
      </c>
      <c r="J188" s="10">
        <v>186</v>
      </c>
      <c r="P188" s="22">
        <v>488</v>
      </c>
    </row>
    <row r="189" spans="2:16" x14ac:dyDescent="0.2">
      <c r="B189" s="14">
        <v>15.590999999999999</v>
      </c>
      <c r="C189" s="13">
        <v>15.62</v>
      </c>
      <c r="D189" s="12">
        <v>2.1507554444444416E-3</v>
      </c>
      <c r="E189" s="11">
        <v>2.1555555555555529E-3</v>
      </c>
      <c r="F189" s="10">
        <v>113</v>
      </c>
      <c r="G189" s="5">
        <f t="shared" si="2"/>
        <v>4.8899999999999997</v>
      </c>
      <c r="H189" s="13">
        <v>10.93</v>
      </c>
      <c r="I189" s="13">
        <v>50.01</v>
      </c>
      <c r="J189" s="10">
        <v>187</v>
      </c>
      <c r="P189" s="22">
        <v>489</v>
      </c>
    </row>
    <row r="190" spans="2:16" x14ac:dyDescent="0.2">
      <c r="B190" s="14">
        <v>15.620999999999999</v>
      </c>
      <c r="C190" s="13">
        <v>15.64</v>
      </c>
      <c r="D190" s="12">
        <v>2.1556165555555529E-3</v>
      </c>
      <c r="E190" s="11">
        <v>2.1604166666666642E-3</v>
      </c>
      <c r="F190" s="10">
        <v>112</v>
      </c>
      <c r="G190" s="5">
        <f t="shared" si="2"/>
        <v>4.9000000000000004</v>
      </c>
      <c r="H190" s="13">
        <v>10.97</v>
      </c>
      <c r="I190" s="13">
        <v>50.21</v>
      </c>
      <c r="J190" s="10">
        <v>188</v>
      </c>
      <c r="P190" s="22">
        <v>490</v>
      </c>
    </row>
    <row r="191" spans="2:16" x14ac:dyDescent="0.2">
      <c r="B191" s="14">
        <v>15.641</v>
      </c>
      <c r="C191" s="13">
        <v>15.67</v>
      </c>
      <c r="D191" s="12">
        <v>2.1604776666666642E-3</v>
      </c>
      <c r="E191" s="11">
        <v>2.1652777777777755E-3</v>
      </c>
      <c r="F191" s="10">
        <v>111</v>
      </c>
      <c r="G191" s="5">
        <f t="shared" si="2"/>
        <v>4.92</v>
      </c>
      <c r="H191" s="13">
        <v>11</v>
      </c>
      <c r="I191" s="13">
        <v>50.42</v>
      </c>
      <c r="J191" s="10">
        <v>189</v>
      </c>
      <c r="P191" s="22">
        <v>492</v>
      </c>
    </row>
    <row r="192" spans="2:16" x14ac:dyDescent="0.2">
      <c r="B192" s="14">
        <v>15.670999999999999</v>
      </c>
      <c r="C192" s="13">
        <v>15.7</v>
      </c>
      <c r="D192" s="12">
        <v>2.1653387777777755E-3</v>
      </c>
      <c r="E192" s="11">
        <v>2.1701388888888868E-3</v>
      </c>
      <c r="F192" s="10">
        <v>110</v>
      </c>
      <c r="G192" s="5">
        <f t="shared" si="2"/>
        <v>4.93</v>
      </c>
      <c r="H192" s="13">
        <v>11.04</v>
      </c>
      <c r="I192" s="13">
        <v>50.63</v>
      </c>
      <c r="J192" s="10">
        <v>190</v>
      </c>
      <c r="P192" s="22">
        <v>493</v>
      </c>
    </row>
    <row r="193" spans="2:16" x14ac:dyDescent="0.2">
      <c r="B193" s="14">
        <v>15.700999999999999</v>
      </c>
      <c r="C193" s="13">
        <v>15.72</v>
      </c>
      <c r="D193" s="12">
        <v>2.1701998888888868E-3</v>
      </c>
      <c r="E193" s="11">
        <v>2.1749999999999981E-3</v>
      </c>
      <c r="F193" s="10">
        <v>109</v>
      </c>
      <c r="G193" s="5">
        <f t="shared" si="2"/>
        <v>4.95</v>
      </c>
      <c r="H193" s="13">
        <v>11.08</v>
      </c>
      <c r="I193" s="13">
        <v>50.84</v>
      </c>
      <c r="J193" s="10">
        <v>191</v>
      </c>
      <c r="P193" s="22">
        <v>495</v>
      </c>
    </row>
    <row r="194" spans="2:16" x14ac:dyDescent="0.2">
      <c r="B194" s="14">
        <v>15.721</v>
      </c>
      <c r="C194" s="13">
        <v>15.75</v>
      </c>
      <c r="D194" s="12">
        <v>2.1750609999999981E-3</v>
      </c>
      <c r="E194" s="11">
        <v>2.1798611111111094E-3</v>
      </c>
      <c r="F194" s="10">
        <v>108</v>
      </c>
      <c r="G194" s="5">
        <f t="shared" ref="G194:G257" si="3">P194/100</f>
        <v>4.96</v>
      </c>
      <c r="H194" s="13">
        <v>11.11</v>
      </c>
      <c r="I194" s="13">
        <v>51.05</v>
      </c>
      <c r="J194" s="10">
        <v>192</v>
      </c>
      <c r="P194" s="22">
        <v>496</v>
      </c>
    </row>
    <row r="195" spans="2:16" x14ac:dyDescent="0.2">
      <c r="B195" s="14">
        <v>15.750999999999999</v>
      </c>
      <c r="C195" s="13">
        <v>15.78</v>
      </c>
      <c r="D195" s="12">
        <v>2.1799221111111094E-3</v>
      </c>
      <c r="E195" s="11">
        <v>2.1847222222222207E-3</v>
      </c>
      <c r="F195" s="10">
        <v>107</v>
      </c>
      <c r="G195" s="5">
        <f t="shared" si="3"/>
        <v>4.97</v>
      </c>
      <c r="H195" s="13">
        <v>11.15</v>
      </c>
      <c r="I195" s="13">
        <v>51.26</v>
      </c>
      <c r="J195" s="10">
        <v>193</v>
      </c>
      <c r="P195" s="22">
        <v>497</v>
      </c>
    </row>
    <row r="196" spans="2:16" x14ac:dyDescent="0.2">
      <c r="B196" s="14">
        <v>15.780999999999999</v>
      </c>
      <c r="C196" s="13">
        <v>15.8</v>
      </c>
      <c r="D196" s="12">
        <v>2.1847832222222207E-3</v>
      </c>
      <c r="E196" s="11">
        <v>2.189583333333332E-3</v>
      </c>
      <c r="F196" s="10">
        <v>106</v>
      </c>
      <c r="G196" s="5">
        <f t="shared" si="3"/>
        <v>4.99</v>
      </c>
      <c r="H196" s="13">
        <v>11.18</v>
      </c>
      <c r="I196" s="13">
        <v>51.47</v>
      </c>
      <c r="J196" s="10">
        <v>194</v>
      </c>
      <c r="P196" s="22">
        <v>499</v>
      </c>
    </row>
    <row r="197" spans="2:16" x14ac:dyDescent="0.2">
      <c r="B197" s="14">
        <v>15.801</v>
      </c>
      <c r="C197" s="13">
        <v>15.83</v>
      </c>
      <c r="D197" s="12">
        <v>2.189644333333332E-3</v>
      </c>
      <c r="E197" s="11">
        <v>2.1944444444444433E-3</v>
      </c>
      <c r="F197" s="10">
        <v>105</v>
      </c>
      <c r="G197" s="5">
        <f t="shared" si="3"/>
        <v>5</v>
      </c>
      <c r="H197" s="13">
        <v>11.22</v>
      </c>
      <c r="I197" s="13">
        <v>51.68</v>
      </c>
      <c r="J197" s="10">
        <v>195</v>
      </c>
      <c r="P197" s="22">
        <v>500</v>
      </c>
    </row>
    <row r="198" spans="2:16" x14ac:dyDescent="0.2">
      <c r="B198" s="14">
        <v>15.831</v>
      </c>
      <c r="C198" s="13">
        <v>15.85</v>
      </c>
      <c r="D198" s="12">
        <v>2.1945054444444433E-3</v>
      </c>
      <c r="E198" s="11">
        <v>2.1993055555555546E-3</v>
      </c>
      <c r="F198" s="10">
        <v>104</v>
      </c>
      <c r="G198" s="5">
        <f t="shared" si="3"/>
        <v>5.0199999999999996</v>
      </c>
      <c r="H198" s="13">
        <v>11.26</v>
      </c>
      <c r="I198" s="13">
        <v>51.88</v>
      </c>
      <c r="J198" s="10">
        <v>196</v>
      </c>
      <c r="P198" s="22">
        <v>502</v>
      </c>
    </row>
    <row r="199" spans="2:16" x14ac:dyDescent="0.2">
      <c r="B199" s="14">
        <v>15.850999999999999</v>
      </c>
      <c r="C199" s="13">
        <v>15.88</v>
      </c>
      <c r="D199" s="12">
        <v>2.1993665555555546E-3</v>
      </c>
      <c r="E199" s="11">
        <v>2.2041666666666659E-3</v>
      </c>
      <c r="F199" s="10">
        <v>103</v>
      </c>
      <c r="G199" s="5">
        <f t="shared" si="3"/>
        <v>5.03</v>
      </c>
      <c r="H199" s="13">
        <v>11.29</v>
      </c>
      <c r="I199" s="13">
        <v>52.09</v>
      </c>
      <c r="J199" s="10">
        <v>197</v>
      </c>
      <c r="P199" s="22">
        <v>503</v>
      </c>
    </row>
    <row r="200" spans="2:16" x14ac:dyDescent="0.2">
      <c r="B200" s="14">
        <v>15.881</v>
      </c>
      <c r="C200" s="13">
        <v>15.91</v>
      </c>
      <c r="D200" s="12">
        <v>2.2042276666666659E-3</v>
      </c>
      <c r="E200" s="11">
        <v>2.2090277777777772E-3</v>
      </c>
      <c r="F200" s="10">
        <v>102</v>
      </c>
      <c r="G200" s="5">
        <f t="shared" si="3"/>
        <v>5.04</v>
      </c>
      <c r="H200" s="13">
        <v>11.33</v>
      </c>
      <c r="I200" s="13">
        <v>52.3</v>
      </c>
      <c r="J200" s="10">
        <v>198</v>
      </c>
      <c r="P200" s="22">
        <v>504</v>
      </c>
    </row>
    <row r="201" spans="2:16" x14ac:dyDescent="0.2">
      <c r="B201" s="14">
        <v>15.911</v>
      </c>
      <c r="C201" s="13">
        <v>15.93</v>
      </c>
      <c r="D201" s="12">
        <v>2.2090887777777772E-3</v>
      </c>
      <c r="E201" s="11">
        <v>2.2138888888888885E-3</v>
      </c>
      <c r="F201" s="10">
        <v>101</v>
      </c>
      <c r="G201" s="5">
        <f t="shared" si="3"/>
        <v>5.0599999999999996</v>
      </c>
      <c r="H201" s="13">
        <v>11.36</v>
      </c>
      <c r="I201" s="13">
        <v>52.51</v>
      </c>
      <c r="J201" s="10">
        <v>199</v>
      </c>
      <c r="P201" s="22">
        <v>506</v>
      </c>
    </row>
    <row r="202" spans="2:16" x14ac:dyDescent="0.2">
      <c r="B202" s="14">
        <v>15.930999999999999</v>
      </c>
      <c r="C202" s="19">
        <v>15.96</v>
      </c>
      <c r="D202" s="12">
        <v>2.2139498888888885E-3</v>
      </c>
      <c r="E202" s="21">
        <v>2.2187499999999998E-3</v>
      </c>
      <c r="F202" s="18">
        <v>100</v>
      </c>
      <c r="G202" s="5">
        <f t="shared" si="3"/>
        <v>5.07</v>
      </c>
      <c r="H202" s="19">
        <v>11.4</v>
      </c>
      <c r="I202" s="19">
        <v>52.72</v>
      </c>
      <c r="J202" s="18">
        <v>200</v>
      </c>
      <c r="P202" s="20">
        <v>507</v>
      </c>
    </row>
    <row r="203" spans="2:16" x14ac:dyDescent="0.2">
      <c r="B203" s="14">
        <v>15.961</v>
      </c>
      <c r="C203" s="13">
        <v>15.99</v>
      </c>
      <c r="D203" s="12">
        <v>2.2188109999999998E-3</v>
      </c>
      <c r="E203" s="11">
        <v>2.2240972222222271E-3</v>
      </c>
      <c r="F203" s="10">
        <v>99</v>
      </c>
      <c r="G203" s="5">
        <f t="shared" si="3"/>
        <v>5.08</v>
      </c>
      <c r="H203" s="13">
        <v>11.43</v>
      </c>
      <c r="I203" s="13">
        <v>52.91</v>
      </c>
      <c r="J203" s="10">
        <v>201</v>
      </c>
      <c r="P203" s="22">
        <v>508</v>
      </c>
    </row>
    <row r="204" spans="2:16" x14ac:dyDescent="0.2">
      <c r="B204" s="14">
        <v>15.991</v>
      </c>
      <c r="C204" s="13">
        <v>16.02</v>
      </c>
      <c r="D204" s="12">
        <v>2.2241582222222271E-3</v>
      </c>
      <c r="E204" s="11">
        <v>2.2294444444444493E-3</v>
      </c>
      <c r="F204" s="10">
        <v>98</v>
      </c>
      <c r="G204" s="5">
        <f t="shared" si="3"/>
        <v>5.0999999999999996</v>
      </c>
      <c r="H204" s="13">
        <v>11.46</v>
      </c>
      <c r="I204" s="13">
        <v>53.09</v>
      </c>
      <c r="J204" s="10">
        <v>202</v>
      </c>
      <c r="P204" s="22">
        <v>510</v>
      </c>
    </row>
    <row r="205" spans="2:16" x14ac:dyDescent="0.2">
      <c r="B205" s="14">
        <v>16.021000000000001</v>
      </c>
      <c r="C205" s="13">
        <v>16.05</v>
      </c>
      <c r="D205" s="12">
        <v>2.2295054444444492E-3</v>
      </c>
      <c r="E205" s="11">
        <v>2.2347916666666714E-3</v>
      </c>
      <c r="F205" s="10">
        <v>97</v>
      </c>
      <c r="G205" s="5">
        <f t="shared" si="3"/>
        <v>5.1100000000000003</v>
      </c>
      <c r="H205" s="13">
        <v>11.5</v>
      </c>
      <c r="I205" s="13">
        <v>53.28</v>
      </c>
      <c r="J205" s="10">
        <v>203</v>
      </c>
      <c r="P205" s="22">
        <v>511</v>
      </c>
    </row>
    <row r="206" spans="2:16" x14ac:dyDescent="0.2">
      <c r="B206" s="14">
        <v>16.051000000000002</v>
      </c>
      <c r="C206" s="13">
        <v>16.079999999999998</v>
      </c>
      <c r="D206" s="12">
        <v>2.2348526666666714E-3</v>
      </c>
      <c r="E206" s="11">
        <v>2.2401388888888935E-3</v>
      </c>
      <c r="F206" s="10">
        <v>96</v>
      </c>
      <c r="G206" s="5">
        <f t="shared" si="3"/>
        <v>5.12</v>
      </c>
      <c r="H206" s="13">
        <v>11.53</v>
      </c>
      <c r="I206" s="13">
        <v>53.46</v>
      </c>
      <c r="J206" s="10">
        <v>204</v>
      </c>
      <c r="P206" s="22">
        <v>512</v>
      </c>
    </row>
    <row r="207" spans="2:16" x14ac:dyDescent="0.2">
      <c r="B207" s="14">
        <v>16.081</v>
      </c>
      <c r="C207" s="13">
        <v>16.11</v>
      </c>
      <c r="D207" s="12">
        <v>2.2401998888888935E-3</v>
      </c>
      <c r="E207" s="11">
        <v>2.2454861111111156E-3</v>
      </c>
      <c r="F207" s="10">
        <v>95</v>
      </c>
      <c r="G207" s="5">
        <f t="shared" si="3"/>
        <v>5.13</v>
      </c>
      <c r="H207" s="13">
        <v>11.56</v>
      </c>
      <c r="I207" s="13">
        <v>53.65</v>
      </c>
      <c r="J207" s="10">
        <v>205</v>
      </c>
      <c r="P207" s="22">
        <v>513</v>
      </c>
    </row>
    <row r="208" spans="2:16" x14ac:dyDescent="0.2">
      <c r="B208" s="14">
        <v>16.111000000000001</v>
      </c>
      <c r="C208" s="13">
        <v>16.14</v>
      </c>
      <c r="D208" s="12">
        <v>2.2455471111111156E-3</v>
      </c>
      <c r="E208" s="11">
        <v>2.2508333333333378E-3</v>
      </c>
      <c r="F208" s="10">
        <v>94</v>
      </c>
      <c r="G208" s="5">
        <f t="shared" si="3"/>
        <v>5.14</v>
      </c>
      <c r="H208" s="13">
        <v>11.59</v>
      </c>
      <c r="I208" s="13">
        <v>53.83</v>
      </c>
      <c r="J208" s="10">
        <v>206</v>
      </c>
      <c r="P208" s="22">
        <v>514</v>
      </c>
    </row>
    <row r="209" spans="2:16" x14ac:dyDescent="0.2">
      <c r="B209" s="14">
        <v>16.141000000000002</v>
      </c>
      <c r="C209" s="13">
        <v>16.16</v>
      </c>
      <c r="D209" s="12">
        <v>2.2508943333333377E-3</v>
      </c>
      <c r="E209" s="11">
        <v>2.2561805555555599E-3</v>
      </c>
      <c r="F209" s="10">
        <v>93</v>
      </c>
      <c r="G209" s="5">
        <f t="shared" si="3"/>
        <v>5.16</v>
      </c>
      <c r="H209" s="13">
        <v>11.62</v>
      </c>
      <c r="I209" s="13">
        <v>54.02</v>
      </c>
      <c r="J209" s="10">
        <v>207</v>
      </c>
      <c r="P209" s="22">
        <v>516</v>
      </c>
    </row>
    <row r="210" spans="2:16" x14ac:dyDescent="0.2">
      <c r="B210" s="14">
        <v>16.161000000000001</v>
      </c>
      <c r="C210" s="13">
        <v>16.190000000000001</v>
      </c>
      <c r="D210" s="12">
        <v>2.2562415555555599E-3</v>
      </c>
      <c r="E210" s="11">
        <v>2.261527777777782E-3</v>
      </c>
      <c r="F210" s="10">
        <v>92</v>
      </c>
      <c r="G210" s="5">
        <f t="shared" si="3"/>
        <v>5.17</v>
      </c>
      <c r="H210" s="13">
        <v>11.66</v>
      </c>
      <c r="I210" s="13">
        <v>54.2</v>
      </c>
      <c r="J210" s="10">
        <v>208</v>
      </c>
      <c r="P210" s="22">
        <v>517</v>
      </c>
    </row>
    <row r="211" spans="2:16" x14ac:dyDescent="0.2">
      <c r="B211" s="14">
        <v>16.191000000000003</v>
      </c>
      <c r="C211" s="13">
        <v>16.22</v>
      </c>
      <c r="D211" s="12">
        <v>2.261588777777782E-3</v>
      </c>
      <c r="E211" s="11">
        <v>2.2668750000000041E-3</v>
      </c>
      <c r="F211" s="10">
        <v>91</v>
      </c>
      <c r="G211" s="5">
        <f t="shared" si="3"/>
        <v>5.18</v>
      </c>
      <c r="H211" s="13">
        <v>11.69</v>
      </c>
      <c r="I211" s="13">
        <v>54.39</v>
      </c>
      <c r="J211" s="10">
        <v>209</v>
      </c>
      <c r="P211" s="22">
        <v>518</v>
      </c>
    </row>
    <row r="212" spans="2:16" x14ac:dyDescent="0.2">
      <c r="B212" s="14">
        <v>16.221</v>
      </c>
      <c r="C212" s="13">
        <v>16.25</v>
      </c>
      <c r="D212" s="12">
        <v>2.2669360000000041E-3</v>
      </c>
      <c r="E212" s="11">
        <v>2.2722222222222263E-3</v>
      </c>
      <c r="F212" s="10">
        <v>90</v>
      </c>
      <c r="G212" s="5">
        <f t="shared" si="3"/>
        <v>5.19</v>
      </c>
      <c r="H212" s="13">
        <v>11.72</v>
      </c>
      <c r="I212" s="13">
        <v>54.58</v>
      </c>
      <c r="J212" s="10">
        <v>210</v>
      </c>
      <c r="P212" s="22">
        <v>519</v>
      </c>
    </row>
    <row r="213" spans="2:16" x14ac:dyDescent="0.2">
      <c r="B213" s="14">
        <v>16.251000000000001</v>
      </c>
      <c r="C213" s="13">
        <v>16.28</v>
      </c>
      <c r="D213" s="12">
        <v>2.2722832222222262E-3</v>
      </c>
      <c r="E213" s="11">
        <v>2.2775694444444484E-3</v>
      </c>
      <c r="F213" s="10">
        <v>89</v>
      </c>
      <c r="G213" s="5">
        <f t="shared" si="3"/>
        <v>5.21</v>
      </c>
      <c r="H213" s="13">
        <v>11.75</v>
      </c>
      <c r="I213" s="13">
        <v>54.76</v>
      </c>
      <c r="J213" s="10">
        <v>211</v>
      </c>
      <c r="P213" s="22">
        <v>521</v>
      </c>
    </row>
    <row r="214" spans="2:16" x14ac:dyDescent="0.2">
      <c r="B214" s="14">
        <v>16.281000000000002</v>
      </c>
      <c r="C214" s="13">
        <v>16.309999999999999</v>
      </c>
      <c r="D214" s="12">
        <v>2.2776304444444484E-3</v>
      </c>
      <c r="E214" s="11">
        <v>2.2829166666666705E-3</v>
      </c>
      <c r="F214" s="10">
        <v>88</v>
      </c>
      <c r="G214" s="5">
        <f t="shared" si="3"/>
        <v>5.22</v>
      </c>
      <c r="H214" s="13">
        <v>11.78</v>
      </c>
      <c r="I214" s="13">
        <v>54.95</v>
      </c>
      <c r="J214" s="10">
        <v>212</v>
      </c>
      <c r="P214" s="22">
        <v>522</v>
      </c>
    </row>
    <row r="215" spans="2:16" x14ac:dyDescent="0.2">
      <c r="B215" s="14">
        <v>16.311</v>
      </c>
      <c r="C215" s="13">
        <v>16.34</v>
      </c>
      <c r="D215" s="12">
        <v>2.2829776666666705E-3</v>
      </c>
      <c r="E215" s="11">
        <v>2.2882638888888926E-3</v>
      </c>
      <c r="F215" s="10">
        <v>87</v>
      </c>
      <c r="G215" s="5">
        <f t="shared" si="3"/>
        <v>5.23</v>
      </c>
      <c r="H215" s="13">
        <v>11.82</v>
      </c>
      <c r="I215" s="13">
        <v>55.13</v>
      </c>
      <c r="J215" s="10">
        <v>213</v>
      </c>
      <c r="P215" s="22">
        <v>523</v>
      </c>
    </row>
    <row r="216" spans="2:16" x14ac:dyDescent="0.2">
      <c r="B216" s="14">
        <v>16.341000000000001</v>
      </c>
      <c r="C216" s="13">
        <v>16.37</v>
      </c>
      <c r="D216" s="12">
        <v>2.2883248888888926E-3</v>
      </c>
      <c r="E216" s="11">
        <v>2.2936111111111148E-3</v>
      </c>
      <c r="F216" s="10">
        <v>86</v>
      </c>
      <c r="G216" s="5">
        <f t="shared" si="3"/>
        <v>5.24</v>
      </c>
      <c r="H216" s="13">
        <v>11.85</v>
      </c>
      <c r="I216" s="13">
        <v>55.32</v>
      </c>
      <c r="J216" s="10">
        <v>214</v>
      </c>
      <c r="P216" s="22">
        <v>524</v>
      </c>
    </row>
    <row r="217" spans="2:16" x14ac:dyDescent="0.2">
      <c r="B217" s="14">
        <v>16.371000000000002</v>
      </c>
      <c r="C217" s="13">
        <v>16.399999999999999</v>
      </c>
      <c r="D217" s="12">
        <v>2.2936721111111147E-3</v>
      </c>
      <c r="E217" s="11">
        <v>2.2989583333333369E-3</v>
      </c>
      <c r="F217" s="10">
        <v>85</v>
      </c>
      <c r="G217" s="5">
        <f t="shared" si="3"/>
        <v>5.26</v>
      </c>
      <c r="H217" s="13">
        <v>11.88</v>
      </c>
      <c r="I217" s="13">
        <v>55.5</v>
      </c>
      <c r="J217" s="10">
        <v>215</v>
      </c>
      <c r="P217" s="22">
        <v>526</v>
      </c>
    </row>
    <row r="218" spans="2:16" x14ac:dyDescent="0.2">
      <c r="B218" s="14">
        <v>16.401</v>
      </c>
      <c r="C218" s="13">
        <v>16.43</v>
      </c>
      <c r="D218" s="12">
        <v>2.2990193333333369E-3</v>
      </c>
      <c r="E218" s="11">
        <v>2.304305555555559E-3</v>
      </c>
      <c r="F218" s="10">
        <v>84</v>
      </c>
      <c r="G218" s="5">
        <f t="shared" si="3"/>
        <v>5.27</v>
      </c>
      <c r="H218" s="13">
        <v>11.91</v>
      </c>
      <c r="I218" s="13">
        <v>55.69</v>
      </c>
      <c r="J218" s="10">
        <v>216</v>
      </c>
      <c r="P218" s="22">
        <v>527</v>
      </c>
    </row>
    <row r="219" spans="2:16" x14ac:dyDescent="0.2">
      <c r="B219" s="14">
        <v>16.431000000000001</v>
      </c>
      <c r="C219" s="13">
        <v>16.46</v>
      </c>
      <c r="D219" s="12">
        <v>2.304366555555559E-3</v>
      </c>
      <c r="E219" s="11">
        <v>2.3096527777777811E-3</v>
      </c>
      <c r="F219" s="10">
        <v>83</v>
      </c>
      <c r="G219" s="5">
        <f t="shared" si="3"/>
        <v>5.28</v>
      </c>
      <c r="H219" s="13">
        <v>11.94</v>
      </c>
      <c r="I219" s="13">
        <v>55.88</v>
      </c>
      <c r="J219" s="10">
        <v>217</v>
      </c>
      <c r="P219" s="22">
        <v>528</v>
      </c>
    </row>
    <row r="220" spans="2:16" x14ac:dyDescent="0.2">
      <c r="B220" s="14">
        <v>16.461000000000002</v>
      </c>
      <c r="C220" s="13">
        <v>16.489999999999998</v>
      </c>
      <c r="D220" s="12">
        <v>2.3097137777777811E-3</v>
      </c>
      <c r="E220" s="11">
        <v>2.3150000000000033E-3</v>
      </c>
      <c r="F220" s="10">
        <v>82</v>
      </c>
      <c r="G220" s="5">
        <f t="shared" si="3"/>
        <v>5.29</v>
      </c>
      <c r="H220" s="13">
        <v>11.98</v>
      </c>
      <c r="I220" s="13">
        <v>56.06</v>
      </c>
      <c r="J220" s="10">
        <v>218</v>
      </c>
      <c r="P220" s="22">
        <v>529</v>
      </c>
    </row>
    <row r="221" spans="2:16" x14ac:dyDescent="0.2">
      <c r="B221" s="14">
        <v>16.491</v>
      </c>
      <c r="C221" s="13">
        <v>16.510000000000002</v>
      </c>
      <c r="D221" s="12">
        <v>2.3150610000000032E-3</v>
      </c>
      <c r="E221" s="11">
        <v>2.3203472222222254E-3</v>
      </c>
      <c r="F221" s="10">
        <v>81</v>
      </c>
      <c r="G221" s="5">
        <f t="shared" si="3"/>
        <v>5.31</v>
      </c>
      <c r="H221" s="13">
        <v>12.01</v>
      </c>
      <c r="I221" s="13">
        <v>56.25</v>
      </c>
      <c r="J221" s="10">
        <v>219</v>
      </c>
      <c r="P221" s="22">
        <v>531</v>
      </c>
    </row>
    <row r="222" spans="2:16" x14ac:dyDescent="0.2">
      <c r="B222" s="14">
        <v>16.511000000000003</v>
      </c>
      <c r="C222" s="13">
        <v>16.54</v>
      </c>
      <c r="D222" s="12">
        <v>2.3204082222222254E-3</v>
      </c>
      <c r="E222" s="11">
        <v>2.3256944444444475E-3</v>
      </c>
      <c r="F222" s="10">
        <v>80</v>
      </c>
      <c r="G222" s="5">
        <f t="shared" si="3"/>
        <v>5.32</v>
      </c>
      <c r="H222" s="13">
        <v>12.04</v>
      </c>
      <c r="I222" s="13">
        <v>56.43</v>
      </c>
      <c r="J222" s="10">
        <v>220</v>
      </c>
      <c r="P222" s="22">
        <v>532</v>
      </c>
    </row>
    <row r="223" spans="2:16" x14ac:dyDescent="0.2">
      <c r="B223" s="14">
        <v>16.541</v>
      </c>
      <c r="C223" s="13">
        <v>16.57</v>
      </c>
      <c r="D223" s="12">
        <v>2.3257554444444475E-3</v>
      </c>
      <c r="E223" s="11">
        <v>2.3310416666666696E-3</v>
      </c>
      <c r="F223" s="10">
        <v>79</v>
      </c>
      <c r="G223" s="5">
        <f t="shared" si="3"/>
        <v>5.33</v>
      </c>
      <c r="H223" s="13">
        <v>12.07</v>
      </c>
      <c r="I223" s="13">
        <v>56.62</v>
      </c>
      <c r="J223" s="10">
        <v>221</v>
      </c>
      <c r="P223" s="22">
        <v>533</v>
      </c>
    </row>
    <row r="224" spans="2:16" x14ac:dyDescent="0.2">
      <c r="B224" s="14">
        <v>16.571000000000002</v>
      </c>
      <c r="C224" s="13">
        <v>16.600000000000001</v>
      </c>
      <c r="D224" s="12">
        <v>2.3311026666666696E-3</v>
      </c>
      <c r="E224" s="11">
        <v>2.3363888888888918E-3</v>
      </c>
      <c r="F224" s="10">
        <v>78</v>
      </c>
      <c r="G224" s="5">
        <f t="shared" si="3"/>
        <v>5.34</v>
      </c>
      <c r="H224" s="13">
        <v>12.1</v>
      </c>
      <c r="I224" s="13">
        <v>56.8</v>
      </c>
      <c r="J224" s="10">
        <v>222</v>
      </c>
      <c r="P224" s="22">
        <v>534</v>
      </c>
    </row>
    <row r="225" spans="2:16" x14ac:dyDescent="0.2">
      <c r="B225" s="14">
        <v>16.601000000000003</v>
      </c>
      <c r="C225" s="13">
        <v>16.63</v>
      </c>
      <c r="D225" s="12">
        <v>2.3364498888888917E-3</v>
      </c>
      <c r="E225" s="11">
        <v>2.3417361111111139E-3</v>
      </c>
      <c r="F225" s="10">
        <v>77</v>
      </c>
      <c r="G225" s="5">
        <f t="shared" si="3"/>
        <v>5.36</v>
      </c>
      <c r="H225" s="13">
        <v>12.14</v>
      </c>
      <c r="I225" s="13">
        <v>56.99</v>
      </c>
      <c r="J225" s="10">
        <v>223</v>
      </c>
      <c r="P225" s="22">
        <v>536</v>
      </c>
    </row>
    <row r="226" spans="2:16" x14ac:dyDescent="0.2">
      <c r="B226" s="14">
        <v>16.631</v>
      </c>
      <c r="C226" s="13">
        <v>16.66</v>
      </c>
      <c r="D226" s="12">
        <v>2.3417971111111139E-3</v>
      </c>
      <c r="E226" s="11">
        <v>2.347083333333336E-3</v>
      </c>
      <c r="F226" s="10">
        <v>76</v>
      </c>
      <c r="G226" s="5">
        <f t="shared" si="3"/>
        <v>5.37</v>
      </c>
      <c r="H226" s="13">
        <v>12.17</v>
      </c>
      <c r="I226" s="13">
        <v>57.17</v>
      </c>
      <c r="J226" s="10">
        <v>224</v>
      </c>
      <c r="P226" s="22">
        <v>537</v>
      </c>
    </row>
    <row r="227" spans="2:16" x14ac:dyDescent="0.2">
      <c r="B227" s="14">
        <v>16.661000000000001</v>
      </c>
      <c r="C227" s="13">
        <v>16.690000000000001</v>
      </c>
      <c r="D227" s="12">
        <v>2.347144333333336E-3</v>
      </c>
      <c r="E227" s="11">
        <v>2.3524305555555581E-3</v>
      </c>
      <c r="F227" s="10">
        <v>75</v>
      </c>
      <c r="G227" s="5">
        <f t="shared" si="3"/>
        <v>5.38</v>
      </c>
      <c r="H227" s="13">
        <v>12.2</v>
      </c>
      <c r="I227" s="13">
        <v>57.36</v>
      </c>
      <c r="J227" s="10">
        <v>225</v>
      </c>
      <c r="P227" s="22">
        <v>538</v>
      </c>
    </row>
    <row r="228" spans="2:16" x14ac:dyDescent="0.2">
      <c r="B228" s="14">
        <v>16.691000000000003</v>
      </c>
      <c r="C228" s="13">
        <v>16.72</v>
      </c>
      <c r="D228" s="12">
        <v>2.3524915555555581E-3</v>
      </c>
      <c r="E228" s="11">
        <v>2.3577777777777803E-3</v>
      </c>
      <c r="F228" s="10">
        <v>74</v>
      </c>
      <c r="G228" s="5">
        <f t="shared" si="3"/>
        <v>5.39</v>
      </c>
      <c r="H228" s="13">
        <v>12.23</v>
      </c>
      <c r="I228" s="13">
        <v>57.55</v>
      </c>
      <c r="J228" s="10">
        <v>226</v>
      </c>
      <c r="P228" s="22">
        <v>539</v>
      </c>
    </row>
    <row r="229" spans="2:16" x14ac:dyDescent="0.2">
      <c r="B229" s="14">
        <v>16.721</v>
      </c>
      <c r="C229" s="13">
        <v>16.75</v>
      </c>
      <c r="D229" s="12">
        <v>2.3578387777777802E-3</v>
      </c>
      <c r="E229" s="11">
        <v>2.3631250000000024E-3</v>
      </c>
      <c r="F229" s="10">
        <v>73</v>
      </c>
      <c r="G229" s="5">
        <f t="shared" si="3"/>
        <v>5.41</v>
      </c>
      <c r="H229" s="13">
        <v>12.26</v>
      </c>
      <c r="I229" s="13">
        <v>57.73</v>
      </c>
      <c r="J229" s="10">
        <v>227</v>
      </c>
      <c r="P229" s="22">
        <v>541</v>
      </c>
    </row>
    <row r="230" spans="2:16" x14ac:dyDescent="0.2">
      <c r="B230" s="14">
        <v>16.751000000000001</v>
      </c>
      <c r="C230" s="13">
        <v>16.78</v>
      </c>
      <c r="D230" s="12">
        <v>2.3631860000000024E-3</v>
      </c>
      <c r="E230" s="11">
        <v>2.3684722222222245E-3</v>
      </c>
      <c r="F230" s="10">
        <v>72</v>
      </c>
      <c r="G230" s="5">
        <f t="shared" si="3"/>
        <v>5.42</v>
      </c>
      <c r="H230" s="13">
        <v>12.3</v>
      </c>
      <c r="I230" s="13">
        <v>57.92</v>
      </c>
      <c r="J230" s="10">
        <v>228</v>
      </c>
      <c r="P230" s="22">
        <v>542</v>
      </c>
    </row>
    <row r="231" spans="2:16" x14ac:dyDescent="0.2">
      <c r="B231" s="14">
        <v>16.781000000000002</v>
      </c>
      <c r="C231" s="13">
        <v>16.809999999999999</v>
      </c>
      <c r="D231" s="12">
        <v>2.3685332222222245E-3</v>
      </c>
      <c r="E231" s="11">
        <v>2.3738194444444466E-3</v>
      </c>
      <c r="F231" s="10">
        <v>71</v>
      </c>
      <c r="G231" s="5">
        <f t="shared" si="3"/>
        <v>5.43</v>
      </c>
      <c r="H231" s="13">
        <v>12.33</v>
      </c>
      <c r="I231" s="13">
        <v>58.1</v>
      </c>
      <c r="J231" s="10">
        <v>229</v>
      </c>
      <c r="P231" s="22">
        <v>543</v>
      </c>
    </row>
    <row r="232" spans="2:16" x14ac:dyDescent="0.2">
      <c r="B232" s="14">
        <v>16.811</v>
      </c>
      <c r="C232" s="13">
        <v>16.84</v>
      </c>
      <c r="D232" s="12">
        <v>2.3738804444444466E-3</v>
      </c>
      <c r="E232" s="11">
        <v>2.3791666666666688E-3</v>
      </c>
      <c r="F232" s="10">
        <v>70</v>
      </c>
      <c r="G232" s="5">
        <f t="shared" si="3"/>
        <v>5.44</v>
      </c>
      <c r="H232" s="13">
        <v>12.36</v>
      </c>
      <c r="I232" s="13">
        <v>58.29</v>
      </c>
      <c r="J232" s="10">
        <v>230</v>
      </c>
      <c r="P232" s="22">
        <v>544</v>
      </c>
    </row>
    <row r="233" spans="2:16" x14ac:dyDescent="0.2">
      <c r="B233" s="14">
        <v>16.841000000000001</v>
      </c>
      <c r="C233" s="13">
        <v>16.87</v>
      </c>
      <c r="D233" s="12">
        <v>2.3792276666666687E-3</v>
      </c>
      <c r="E233" s="11">
        <v>2.3845138888888909E-3</v>
      </c>
      <c r="F233" s="10">
        <v>69</v>
      </c>
      <c r="G233" s="5">
        <f t="shared" si="3"/>
        <v>5.46</v>
      </c>
      <c r="H233" s="13">
        <v>12.39</v>
      </c>
      <c r="I233" s="13">
        <v>58.47</v>
      </c>
      <c r="J233" s="10">
        <v>231</v>
      </c>
      <c r="P233" s="22">
        <v>546</v>
      </c>
    </row>
    <row r="234" spans="2:16" x14ac:dyDescent="0.2">
      <c r="B234" s="14">
        <v>16.871000000000002</v>
      </c>
      <c r="C234" s="13">
        <v>16.89</v>
      </c>
      <c r="D234" s="12">
        <v>2.3845748888888909E-3</v>
      </c>
      <c r="E234" s="11">
        <v>2.389861111111113E-3</v>
      </c>
      <c r="F234" s="10">
        <v>68</v>
      </c>
      <c r="G234" s="5">
        <f t="shared" si="3"/>
        <v>5.47</v>
      </c>
      <c r="H234" s="13">
        <v>12.42</v>
      </c>
      <c r="I234" s="13">
        <v>58.66</v>
      </c>
      <c r="J234" s="10">
        <v>232</v>
      </c>
      <c r="P234" s="22">
        <v>547</v>
      </c>
    </row>
    <row r="235" spans="2:16" x14ac:dyDescent="0.2">
      <c r="B235" s="14">
        <v>16.891000000000002</v>
      </c>
      <c r="C235" s="13">
        <v>16.920000000000002</v>
      </c>
      <c r="D235" s="12">
        <v>2.389922111111113E-3</v>
      </c>
      <c r="E235" s="11">
        <v>2.3952083333333351E-3</v>
      </c>
      <c r="F235" s="10">
        <v>67</v>
      </c>
      <c r="G235" s="5">
        <f t="shared" si="3"/>
        <v>5.48</v>
      </c>
      <c r="H235" s="13">
        <v>12.46</v>
      </c>
      <c r="I235" s="13">
        <v>58.84</v>
      </c>
      <c r="J235" s="10">
        <v>233</v>
      </c>
      <c r="P235" s="22">
        <v>548</v>
      </c>
    </row>
    <row r="236" spans="2:16" x14ac:dyDescent="0.2">
      <c r="B236" s="14">
        <v>16.921000000000003</v>
      </c>
      <c r="C236" s="13">
        <v>16.95</v>
      </c>
      <c r="D236" s="12">
        <v>2.3952693333333351E-3</v>
      </c>
      <c r="E236" s="11">
        <v>2.4005555555555573E-3</v>
      </c>
      <c r="F236" s="10">
        <v>66</v>
      </c>
      <c r="G236" s="5">
        <f t="shared" si="3"/>
        <v>5.49</v>
      </c>
      <c r="H236" s="13">
        <v>12.49</v>
      </c>
      <c r="I236" s="13">
        <v>59.03</v>
      </c>
      <c r="J236" s="10">
        <v>234</v>
      </c>
      <c r="P236" s="22">
        <v>549</v>
      </c>
    </row>
    <row r="237" spans="2:16" x14ac:dyDescent="0.2">
      <c r="B237" s="14">
        <v>16.951000000000001</v>
      </c>
      <c r="C237" s="13">
        <v>16.98</v>
      </c>
      <c r="D237" s="12">
        <v>2.4006165555555572E-3</v>
      </c>
      <c r="E237" s="11">
        <v>2.4059027777777794E-3</v>
      </c>
      <c r="F237" s="10">
        <v>65</v>
      </c>
      <c r="G237" s="5">
        <f t="shared" si="3"/>
        <v>5.51</v>
      </c>
      <c r="H237" s="13">
        <v>12.52</v>
      </c>
      <c r="I237" s="13">
        <v>59.22</v>
      </c>
      <c r="J237" s="10">
        <v>235</v>
      </c>
      <c r="P237" s="22">
        <v>551</v>
      </c>
    </row>
    <row r="238" spans="2:16" x14ac:dyDescent="0.2">
      <c r="B238" s="14">
        <v>16.981000000000002</v>
      </c>
      <c r="C238" s="13">
        <v>17.010000000000002</v>
      </c>
      <c r="D238" s="12">
        <v>2.4059637777777794E-3</v>
      </c>
      <c r="E238" s="11">
        <v>2.4112500000000015E-3</v>
      </c>
      <c r="F238" s="10">
        <v>64</v>
      </c>
      <c r="G238" s="5">
        <f t="shared" si="3"/>
        <v>5.52</v>
      </c>
      <c r="H238" s="13">
        <v>12.55</v>
      </c>
      <c r="I238" s="13">
        <v>59.4</v>
      </c>
      <c r="J238" s="10">
        <v>236</v>
      </c>
      <c r="P238" s="22">
        <v>552</v>
      </c>
    </row>
    <row r="239" spans="2:16" x14ac:dyDescent="0.2">
      <c r="B239" s="14">
        <v>17.011000000000003</v>
      </c>
      <c r="C239" s="13">
        <v>17.04</v>
      </c>
      <c r="D239" s="12">
        <v>2.4113110000000015E-3</v>
      </c>
      <c r="E239" s="11">
        <v>2.4165972222222236E-3</v>
      </c>
      <c r="F239" s="10">
        <v>63</v>
      </c>
      <c r="G239" s="5">
        <f t="shared" si="3"/>
        <v>5.53</v>
      </c>
      <c r="H239" s="13">
        <v>12.58</v>
      </c>
      <c r="I239" s="13">
        <v>59.59</v>
      </c>
      <c r="J239" s="10">
        <v>237</v>
      </c>
      <c r="P239" s="22">
        <v>553</v>
      </c>
    </row>
    <row r="240" spans="2:16" x14ac:dyDescent="0.2">
      <c r="B240" s="14">
        <v>17.041</v>
      </c>
      <c r="C240" s="13">
        <v>17.07</v>
      </c>
      <c r="D240" s="12">
        <v>2.4166582222222236E-3</v>
      </c>
      <c r="E240" s="11">
        <v>2.4219444444444457E-3</v>
      </c>
      <c r="F240" s="10">
        <v>62</v>
      </c>
      <c r="G240" s="5">
        <f t="shared" si="3"/>
        <v>5.54</v>
      </c>
      <c r="H240" s="13">
        <v>12.62</v>
      </c>
      <c r="I240" s="13">
        <v>59.77</v>
      </c>
      <c r="J240" s="10">
        <v>238</v>
      </c>
      <c r="P240" s="22">
        <v>554</v>
      </c>
    </row>
    <row r="241" spans="2:16" x14ac:dyDescent="0.2">
      <c r="B241" s="14">
        <v>17.071000000000002</v>
      </c>
      <c r="C241" s="13">
        <v>17.100000000000001</v>
      </c>
      <c r="D241" s="12">
        <v>2.4220054444444457E-3</v>
      </c>
      <c r="E241" s="11">
        <v>2.4272916666666679E-3</v>
      </c>
      <c r="F241" s="10">
        <v>61</v>
      </c>
      <c r="G241" s="5">
        <f t="shared" si="3"/>
        <v>5.56</v>
      </c>
      <c r="H241" s="13">
        <v>12.65</v>
      </c>
      <c r="I241" s="13">
        <v>59.96</v>
      </c>
      <c r="J241" s="10">
        <v>239</v>
      </c>
      <c r="P241" s="22">
        <v>556</v>
      </c>
    </row>
    <row r="242" spans="2:16" x14ac:dyDescent="0.2">
      <c r="B242" s="14">
        <v>17.101000000000003</v>
      </c>
      <c r="C242" s="13">
        <v>17.13</v>
      </c>
      <c r="D242" s="12">
        <v>2.4273526666666679E-3</v>
      </c>
      <c r="E242" s="11">
        <v>2.43263888888889E-3</v>
      </c>
      <c r="F242" s="10">
        <v>60</v>
      </c>
      <c r="G242" s="5">
        <f t="shared" si="3"/>
        <v>5.57</v>
      </c>
      <c r="H242" s="13">
        <v>12.68</v>
      </c>
      <c r="I242" s="13">
        <v>60.14</v>
      </c>
      <c r="J242" s="10">
        <v>240</v>
      </c>
      <c r="P242" s="22">
        <v>557</v>
      </c>
    </row>
    <row r="243" spans="2:16" x14ac:dyDescent="0.2">
      <c r="B243" s="14">
        <v>17.131</v>
      </c>
      <c r="C243" s="13">
        <v>17.16</v>
      </c>
      <c r="D243" s="12">
        <v>2.43269988888889E-3</v>
      </c>
      <c r="E243" s="11">
        <v>2.4379861111111121E-3</v>
      </c>
      <c r="F243" s="10">
        <v>59</v>
      </c>
      <c r="G243" s="5">
        <f t="shared" si="3"/>
        <v>5.58</v>
      </c>
      <c r="H243" s="13">
        <v>12.71</v>
      </c>
      <c r="I243" s="13">
        <v>60.33</v>
      </c>
      <c r="J243" s="15">
        <v>241</v>
      </c>
      <c r="P243" s="22">
        <v>558</v>
      </c>
    </row>
    <row r="244" spans="2:16" x14ac:dyDescent="0.2">
      <c r="B244" s="14">
        <v>17.161000000000001</v>
      </c>
      <c r="C244" s="13">
        <v>17.190000000000001</v>
      </c>
      <c r="D244" s="12">
        <v>2.4380471111111121E-3</v>
      </c>
      <c r="E244" s="11">
        <v>2.4433333333333342E-3</v>
      </c>
      <c r="F244" s="10">
        <v>58</v>
      </c>
      <c r="G244" s="5">
        <f t="shared" si="3"/>
        <v>5.59</v>
      </c>
      <c r="H244" s="13">
        <v>12.74</v>
      </c>
      <c r="I244" s="13">
        <v>60.52</v>
      </c>
      <c r="J244" s="15">
        <v>242</v>
      </c>
      <c r="P244" s="22">
        <v>559</v>
      </c>
    </row>
    <row r="245" spans="2:16" x14ac:dyDescent="0.2">
      <c r="B245" s="14">
        <v>17.191000000000003</v>
      </c>
      <c r="C245" s="13">
        <v>17.22</v>
      </c>
      <c r="D245" s="12">
        <v>2.4433943333333342E-3</v>
      </c>
      <c r="E245" s="11">
        <v>2.4486805555555564E-3</v>
      </c>
      <c r="F245" s="10">
        <v>57</v>
      </c>
      <c r="G245" s="5">
        <f t="shared" si="3"/>
        <v>5.61</v>
      </c>
      <c r="H245" s="13">
        <v>12.78</v>
      </c>
      <c r="I245" s="13">
        <v>60.7</v>
      </c>
      <c r="J245" s="15">
        <v>243</v>
      </c>
      <c r="P245" s="22">
        <v>561</v>
      </c>
    </row>
    <row r="246" spans="2:16" x14ac:dyDescent="0.2">
      <c r="B246" s="14">
        <v>17.221</v>
      </c>
      <c r="C246" s="13">
        <v>17.239999999999998</v>
      </c>
      <c r="D246" s="12">
        <v>2.4487415555555564E-3</v>
      </c>
      <c r="E246" s="11">
        <v>2.4540277777777785E-3</v>
      </c>
      <c r="F246" s="10">
        <v>56</v>
      </c>
      <c r="G246" s="5">
        <f t="shared" si="3"/>
        <v>5.62</v>
      </c>
      <c r="H246" s="13">
        <v>12.81</v>
      </c>
      <c r="I246" s="13">
        <v>60.89</v>
      </c>
      <c r="J246" s="15">
        <v>244</v>
      </c>
      <c r="P246" s="22">
        <v>562</v>
      </c>
    </row>
    <row r="247" spans="2:16" x14ac:dyDescent="0.2">
      <c r="B247" s="14">
        <v>17.241</v>
      </c>
      <c r="C247" s="13">
        <v>17.27</v>
      </c>
      <c r="D247" s="12">
        <v>2.4540887777777785E-3</v>
      </c>
      <c r="E247" s="11">
        <v>2.4593750000000006E-3</v>
      </c>
      <c r="F247" s="10">
        <v>55</v>
      </c>
      <c r="G247" s="5">
        <f t="shared" si="3"/>
        <v>5.63</v>
      </c>
      <c r="H247" s="13">
        <v>12.84</v>
      </c>
      <c r="I247" s="13">
        <v>61.07</v>
      </c>
      <c r="J247" s="15">
        <v>245</v>
      </c>
      <c r="P247" s="22">
        <v>563</v>
      </c>
    </row>
    <row r="248" spans="2:16" x14ac:dyDescent="0.2">
      <c r="B248" s="14">
        <v>17.271000000000001</v>
      </c>
      <c r="C248" s="13">
        <v>17.3</v>
      </c>
      <c r="D248" s="12">
        <v>2.4594360000000006E-3</v>
      </c>
      <c r="E248" s="11">
        <v>2.4647222222222227E-3</v>
      </c>
      <c r="F248" s="10">
        <v>54</v>
      </c>
      <c r="G248" s="5">
        <f t="shared" si="3"/>
        <v>5.64</v>
      </c>
      <c r="H248" s="13">
        <v>12.87</v>
      </c>
      <c r="I248" s="13">
        <v>61.26</v>
      </c>
      <c r="J248" s="15">
        <v>246</v>
      </c>
      <c r="P248" s="22">
        <v>564</v>
      </c>
    </row>
    <row r="249" spans="2:16" x14ac:dyDescent="0.2">
      <c r="B249" s="14">
        <v>17.301000000000002</v>
      </c>
      <c r="C249" s="13">
        <v>17.329999999999998</v>
      </c>
      <c r="D249" s="12">
        <v>2.4647832222222227E-3</v>
      </c>
      <c r="E249" s="11">
        <v>2.4700694444444449E-3</v>
      </c>
      <c r="F249" s="10">
        <v>53</v>
      </c>
      <c r="G249" s="5">
        <f t="shared" si="3"/>
        <v>5.66</v>
      </c>
      <c r="H249" s="13">
        <v>12.9</v>
      </c>
      <c r="I249" s="13">
        <v>61.44</v>
      </c>
      <c r="J249" s="15">
        <v>247</v>
      </c>
      <c r="P249" s="22">
        <v>566</v>
      </c>
    </row>
    <row r="250" spans="2:16" x14ac:dyDescent="0.2">
      <c r="B250" s="14">
        <v>17.331</v>
      </c>
      <c r="C250" s="13">
        <v>17.36</v>
      </c>
      <c r="D250" s="12">
        <v>2.4701304444444449E-3</v>
      </c>
      <c r="E250" s="11">
        <v>2.475416666666667E-3</v>
      </c>
      <c r="F250" s="10">
        <v>52</v>
      </c>
      <c r="G250" s="5">
        <f t="shared" si="3"/>
        <v>5.67</v>
      </c>
      <c r="H250" s="13">
        <v>12.94</v>
      </c>
      <c r="I250" s="13">
        <v>61.63</v>
      </c>
      <c r="J250" s="15">
        <v>248</v>
      </c>
      <c r="P250" s="22">
        <v>567</v>
      </c>
    </row>
    <row r="251" spans="2:16" x14ac:dyDescent="0.2">
      <c r="B251" s="14">
        <v>17.361000000000001</v>
      </c>
      <c r="C251" s="13">
        <v>17.39</v>
      </c>
      <c r="D251" s="12">
        <v>2.475477666666667E-3</v>
      </c>
      <c r="E251" s="11">
        <v>2.4807638888888891E-3</v>
      </c>
      <c r="F251" s="10">
        <v>51</v>
      </c>
      <c r="G251" s="5">
        <f t="shared" si="3"/>
        <v>5.68</v>
      </c>
      <c r="H251" s="13">
        <v>12.97</v>
      </c>
      <c r="I251" s="13">
        <v>61.81</v>
      </c>
      <c r="J251" s="15">
        <v>249</v>
      </c>
      <c r="P251" s="22">
        <v>568</v>
      </c>
    </row>
    <row r="252" spans="2:16" x14ac:dyDescent="0.2">
      <c r="B252" s="14">
        <v>17.391000000000002</v>
      </c>
      <c r="C252" s="19">
        <v>17.420000000000002</v>
      </c>
      <c r="D252" s="12">
        <v>2.4808248888888891E-3</v>
      </c>
      <c r="E252" s="21">
        <v>2.4861111111111112E-3</v>
      </c>
      <c r="F252" s="18">
        <v>50</v>
      </c>
      <c r="G252" s="5">
        <f t="shared" si="3"/>
        <v>5.7</v>
      </c>
      <c r="H252" s="19">
        <v>13</v>
      </c>
      <c r="I252" s="19">
        <v>62</v>
      </c>
      <c r="J252" s="18">
        <v>250</v>
      </c>
      <c r="P252" s="20">
        <v>570</v>
      </c>
    </row>
    <row r="253" spans="2:16" x14ac:dyDescent="0.2">
      <c r="B253" s="14">
        <v>17.421000000000003</v>
      </c>
      <c r="C253" s="13">
        <v>17.45</v>
      </c>
      <c r="D253" s="12">
        <v>2.4861721111111112E-3</v>
      </c>
      <c r="E253" s="11">
        <v>2.491944444444442E-3</v>
      </c>
      <c r="F253" s="10">
        <v>49</v>
      </c>
      <c r="G253" s="5">
        <f t="shared" si="3"/>
        <v>5.71</v>
      </c>
      <c r="H253" s="16">
        <v>13.04</v>
      </c>
      <c r="I253" s="16">
        <v>62.18</v>
      </c>
      <c r="J253" s="15">
        <v>251</v>
      </c>
      <c r="P253" s="17">
        <v>571</v>
      </c>
    </row>
    <row r="254" spans="2:16" x14ac:dyDescent="0.2">
      <c r="B254" s="14">
        <v>17.451000000000001</v>
      </c>
      <c r="C254" s="13">
        <v>17.48</v>
      </c>
      <c r="D254" s="12">
        <v>2.492005444444442E-3</v>
      </c>
      <c r="E254" s="11">
        <v>2.4977777777777754E-3</v>
      </c>
      <c r="F254" s="10">
        <v>48</v>
      </c>
      <c r="G254" s="5">
        <f t="shared" si="3"/>
        <v>5.72</v>
      </c>
      <c r="H254" s="16">
        <v>13.08</v>
      </c>
      <c r="I254" s="16">
        <v>62.37</v>
      </c>
      <c r="J254" s="15">
        <v>252</v>
      </c>
      <c r="P254" s="17">
        <v>572</v>
      </c>
    </row>
    <row r="255" spans="2:16" x14ac:dyDescent="0.2">
      <c r="B255" s="14">
        <v>17.481000000000002</v>
      </c>
      <c r="C255" s="13">
        <v>17.510000000000002</v>
      </c>
      <c r="D255" s="12">
        <v>2.4978387777777754E-3</v>
      </c>
      <c r="E255" s="11">
        <v>2.5036111111111088E-3</v>
      </c>
      <c r="F255" s="10">
        <v>47</v>
      </c>
      <c r="G255" s="5">
        <f t="shared" si="3"/>
        <v>5.74</v>
      </c>
      <c r="H255" s="16">
        <v>13.12</v>
      </c>
      <c r="I255" s="16">
        <v>62.55</v>
      </c>
      <c r="J255" s="15">
        <v>253</v>
      </c>
      <c r="P255" s="17">
        <v>574</v>
      </c>
    </row>
    <row r="256" spans="2:16" x14ac:dyDescent="0.2">
      <c r="B256" s="14">
        <v>17.511000000000003</v>
      </c>
      <c r="C256" s="13">
        <v>17.55</v>
      </c>
      <c r="D256" s="12">
        <v>2.5036721111111088E-3</v>
      </c>
      <c r="E256" s="11">
        <v>2.5094444444444422E-3</v>
      </c>
      <c r="F256" s="10">
        <v>46</v>
      </c>
      <c r="G256" s="5">
        <f t="shared" si="3"/>
        <v>5.75</v>
      </c>
      <c r="H256" s="16">
        <v>13.16</v>
      </c>
      <c r="I256" s="16">
        <v>62.74</v>
      </c>
      <c r="J256" s="15">
        <v>254</v>
      </c>
      <c r="P256" s="17">
        <v>575</v>
      </c>
    </row>
    <row r="257" spans="2:16" x14ac:dyDescent="0.2">
      <c r="B257" s="14">
        <v>17.551000000000002</v>
      </c>
      <c r="C257" s="13">
        <v>17.579999999999998</v>
      </c>
      <c r="D257" s="12">
        <v>2.5095054444444422E-3</v>
      </c>
      <c r="E257" s="11">
        <v>2.5152777777777756E-3</v>
      </c>
      <c r="F257" s="10">
        <v>45</v>
      </c>
      <c r="G257" s="5">
        <f t="shared" si="3"/>
        <v>5.76</v>
      </c>
      <c r="H257" s="16">
        <v>13.2</v>
      </c>
      <c r="I257" s="16">
        <v>62.92</v>
      </c>
      <c r="J257" s="15">
        <v>255</v>
      </c>
      <c r="P257" s="17">
        <v>576</v>
      </c>
    </row>
    <row r="258" spans="2:16" x14ac:dyDescent="0.2">
      <c r="B258" s="14">
        <v>17.581</v>
      </c>
      <c r="C258" s="13">
        <v>17.61</v>
      </c>
      <c r="D258" s="12">
        <v>2.5153387777777756E-3</v>
      </c>
      <c r="E258" s="11">
        <v>2.521111111111109E-3</v>
      </c>
      <c r="F258" s="10">
        <v>44</v>
      </c>
      <c r="G258" s="5">
        <f t="shared" ref="G258:G302" si="4">P258/100</f>
        <v>5.77</v>
      </c>
      <c r="H258" s="16">
        <v>13.24</v>
      </c>
      <c r="I258" s="16">
        <v>63.1</v>
      </c>
      <c r="J258" s="15">
        <v>256</v>
      </c>
      <c r="P258" s="17">
        <v>577</v>
      </c>
    </row>
    <row r="259" spans="2:16" x14ac:dyDescent="0.2">
      <c r="B259" s="14">
        <v>17.611000000000001</v>
      </c>
      <c r="C259" s="13">
        <v>17.64</v>
      </c>
      <c r="D259" s="12">
        <v>2.5211721111111089E-3</v>
      </c>
      <c r="E259" s="11">
        <v>2.5269444444444423E-3</v>
      </c>
      <c r="F259" s="10">
        <v>43</v>
      </c>
      <c r="G259" s="5">
        <f t="shared" si="4"/>
        <v>5.78</v>
      </c>
      <c r="H259" s="16">
        <v>13.28</v>
      </c>
      <c r="I259" s="16">
        <v>63.29</v>
      </c>
      <c r="J259" s="15">
        <v>257</v>
      </c>
      <c r="P259" s="17">
        <v>578</v>
      </c>
    </row>
    <row r="260" spans="2:16" x14ac:dyDescent="0.2">
      <c r="B260" s="14">
        <v>17.641000000000002</v>
      </c>
      <c r="C260" s="13">
        <v>17.670000000000002</v>
      </c>
      <c r="D260" s="12">
        <v>2.5270054444444423E-3</v>
      </c>
      <c r="E260" s="11">
        <v>2.5327777777777757E-3</v>
      </c>
      <c r="F260" s="10">
        <v>42</v>
      </c>
      <c r="G260" s="5">
        <f t="shared" si="4"/>
        <v>5.8</v>
      </c>
      <c r="H260" s="16">
        <v>13.32</v>
      </c>
      <c r="I260" s="16">
        <v>63.47</v>
      </c>
      <c r="J260" s="15">
        <v>258</v>
      </c>
      <c r="P260" s="17">
        <v>580</v>
      </c>
    </row>
    <row r="261" spans="2:16" x14ac:dyDescent="0.2">
      <c r="B261" s="14">
        <v>17.671000000000003</v>
      </c>
      <c r="C261" s="13">
        <v>17.7</v>
      </c>
      <c r="D261" s="12">
        <v>2.5328387777777757E-3</v>
      </c>
      <c r="E261" s="11">
        <v>2.5386111111111091E-3</v>
      </c>
      <c r="F261" s="10">
        <v>41</v>
      </c>
      <c r="G261" s="5">
        <f t="shared" si="4"/>
        <v>5.81</v>
      </c>
      <c r="H261" s="16">
        <v>13.36</v>
      </c>
      <c r="I261" s="16">
        <v>63.66</v>
      </c>
      <c r="J261" s="15">
        <v>259</v>
      </c>
      <c r="P261" s="17">
        <v>581</v>
      </c>
    </row>
    <row r="262" spans="2:16" x14ac:dyDescent="0.2">
      <c r="B262" s="14">
        <v>17.701000000000001</v>
      </c>
      <c r="C262" s="13">
        <v>17.739999999999998</v>
      </c>
      <c r="D262" s="12">
        <v>2.5386721111111091E-3</v>
      </c>
      <c r="E262" s="11">
        <v>2.5444444444444425E-3</v>
      </c>
      <c r="F262" s="10">
        <v>40</v>
      </c>
      <c r="G262" s="5">
        <f t="shared" si="4"/>
        <v>5.82</v>
      </c>
      <c r="H262" s="16">
        <v>13.4</v>
      </c>
      <c r="I262" s="16">
        <v>63.741599999999998</v>
      </c>
      <c r="J262" s="15">
        <v>260</v>
      </c>
      <c r="P262" s="17">
        <v>582</v>
      </c>
    </row>
    <row r="263" spans="2:16" x14ac:dyDescent="0.2">
      <c r="B263" s="14">
        <v>17.741</v>
      </c>
      <c r="C263" s="13">
        <v>17.77</v>
      </c>
      <c r="D263" s="12">
        <v>2.5445054444444425E-3</v>
      </c>
      <c r="E263" s="11">
        <v>2.5502777777777759E-3</v>
      </c>
      <c r="F263" s="10">
        <v>39</v>
      </c>
      <c r="G263" s="5">
        <f t="shared" si="4"/>
        <v>5.83</v>
      </c>
      <c r="H263" s="16">
        <v>13.44</v>
      </c>
      <c r="I263" s="16">
        <v>64.02</v>
      </c>
      <c r="J263" s="15">
        <v>261</v>
      </c>
      <c r="P263" s="17">
        <v>583</v>
      </c>
    </row>
    <row r="264" spans="2:16" x14ac:dyDescent="0.2">
      <c r="B264" s="14">
        <v>17.771000000000001</v>
      </c>
      <c r="C264" s="13">
        <v>17.8</v>
      </c>
      <c r="D264" s="12">
        <v>2.5503387777777759E-3</v>
      </c>
      <c r="E264" s="11">
        <v>2.5561111111111093E-3</v>
      </c>
      <c r="F264" s="10">
        <v>38</v>
      </c>
      <c r="G264" s="5">
        <f t="shared" si="4"/>
        <v>5.84</v>
      </c>
      <c r="H264" s="16">
        <v>13.48</v>
      </c>
      <c r="I264" s="16">
        <v>64.209999999999994</v>
      </c>
      <c r="J264" s="15">
        <v>262</v>
      </c>
      <c r="P264" s="17">
        <v>584</v>
      </c>
    </row>
    <row r="265" spans="2:16" x14ac:dyDescent="0.2">
      <c r="B265" s="14">
        <v>17.801000000000002</v>
      </c>
      <c r="C265" s="13">
        <v>17.829999999999998</v>
      </c>
      <c r="D265" s="12">
        <v>2.5561721111111092E-3</v>
      </c>
      <c r="E265" s="11">
        <v>2.5619444444444426E-3</v>
      </c>
      <c r="F265" s="10">
        <v>37</v>
      </c>
      <c r="G265" s="5">
        <f t="shared" si="4"/>
        <v>5.86</v>
      </c>
      <c r="H265" s="16">
        <v>13.52</v>
      </c>
      <c r="I265" s="16">
        <v>64.39</v>
      </c>
      <c r="J265" s="15">
        <v>263</v>
      </c>
      <c r="P265" s="17">
        <v>586</v>
      </c>
    </row>
    <row r="266" spans="2:16" x14ac:dyDescent="0.2">
      <c r="B266" s="14">
        <v>17.831</v>
      </c>
      <c r="C266" s="13">
        <v>17.86</v>
      </c>
      <c r="D266" s="12">
        <v>2.5620054444444426E-3</v>
      </c>
      <c r="E266" s="11">
        <v>2.567777777777776E-3</v>
      </c>
      <c r="F266" s="10">
        <v>36</v>
      </c>
      <c r="G266" s="5">
        <f t="shared" si="4"/>
        <v>5.87</v>
      </c>
      <c r="H266" s="16">
        <v>13.56</v>
      </c>
      <c r="I266" s="16">
        <v>64.58</v>
      </c>
      <c r="J266" s="15">
        <v>264</v>
      </c>
      <c r="P266" s="17">
        <v>587</v>
      </c>
    </row>
    <row r="267" spans="2:16" x14ac:dyDescent="0.2">
      <c r="B267" s="14">
        <v>17.861000000000001</v>
      </c>
      <c r="C267" s="13">
        <v>17.89</v>
      </c>
      <c r="D267" s="12">
        <v>2.567838777777776E-3</v>
      </c>
      <c r="E267" s="11">
        <v>2.5736111111111094E-3</v>
      </c>
      <c r="F267" s="10">
        <v>35</v>
      </c>
      <c r="G267" s="5">
        <f t="shared" si="4"/>
        <v>5.88</v>
      </c>
      <c r="H267" s="16">
        <v>13.6</v>
      </c>
      <c r="I267" s="16">
        <v>64.760000000000005</v>
      </c>
      <c r="J267" s="15">
        <v>265</v>
      </c>
      <c r="P267" s="17">
        <v>588</v>
      </c>
    </row>
    <row r="268" spans="2:16" x14ac:dyDescent="0.2">
      <c r="B268" s="14">
        <v>17.891000000000002</v>
      </c>
      <c r="C268" s="13">
        <v>17.93</v>
      </c>
      <c r="D268" s="12">
        <v>2.5736721111111094E-3</v>
      </c>
      <c r="E268" s="11">
        <v>2.5794444444444428E-3</v>
      </c>
      <c r="F268" s="10">
        <v>34</v>
      </c>
      <c r="G268" s="5">
        <f t="shared" si="4"/>
        <v>5.89</v>
      </c>
      <c r="H268" s="16">
        <v>13.64</v>
      </c>
      <c r="I268" s="16">
        <v>64.94</v>
      </c>
      <c r="J268" s="15">
        <v>266</v>
      </c>
      <c r="P268" s="17">
        <v>589</v>
      </c>
    </row>
    <row r="269" spans="2:16" x14ac:dyDescent="0.2">
      <c r="B269" s="14">
        <v>17.931000000000001</v>
      </c>
      <c r="C269" s="13">
        <v>17.96</v>
      </c>
      <c r="D269" s="12">
        <v>2.5795054444444428E-3</v>
      </c>
      <c r="E269" s="11">
        <v>2.5852777777777762E-3</v>
      </c>
      <c r="F269" s="10">
        <v>33</v>
      </c>
      <c r="G269" s="5">
        <f t="shared" si="4"/>
        <v>5.9</v>
      </c>
      <c r="H269" s="16">
        <v>13.68</v>
      </c>
      <c r="I269" s="16">
        <v>65.13</v>
      </c>
      <c r="J269" s="15">
        <v>267</v>
      </c>
      <c r="P269" s="17">
        <v>590</v>
      </c>
    </row>
    <row r="270" spans="2:16" x14ac:dyDescent="0.2">
      <c r="B270" s="14">
        <v>17.961000000000002</v>
      </c>
      <c r="C270" s="13">
        <v>17.989999999999998</v>
      </c>
      <c r="D270" s="12">
        <v>2.5853387777777762E-3</v>
      </c>
      <c r="E270" s="11">
        <v>2.5911111111111096E-3</v>
      </c>
      <c r="F270" s="10">
        <v>32</v>
      </c>
      <c r="G270" s="5">
        <f t="shared" si="4"/>
        <v>5.92</v>
      </c>
      <c r="H270" s="16">
        <v>13.72</v>
      </c>
      <c r="I270" s="16">
        <v>65.31</v>
      </c>
      <c r="J270" s="15">
        <v>268</v>
      </c>
      <c r="P270" s="17">
        <v>592</v>
      </c>
    </row>
    <row r="271" spans="2:16" x14ac:dyDescent="0.2">
      <c r="B271" s="14">
        <v>17.991</v>
      </c>
      <c r="C271" s="13">
        <v>18.02</v>
      </c>
      <c r="D271" s="12">
        <v>2.5911721111111096E-3</v>
      </c>
      <c r="E271" s="11">
        <v>2.596944444444443E-3</v>
      </c>
      <c r="F271" s="10">
        <v>31</v>
      </c>
      <c r="G271" s="5">
        <f t="shared" si="4"/>
        <v>5.93</v>
      </c>
      <c r="H271" s="16">
        <v>13.76</v>
      </c>
      <c r="I271" s="16">
        <v>65.5</v>
      </c>
      <c r="J271" s="15">
        <v>269</v>
      </c>
      <c r="P271" s="17">
        <v>593</v>
      </c>
    </row>
    <row r="272" spans="2:16" x14ac:dyDescent="0.2">
      <c r="B272" s="14">
        <v>18.021000000000001</v>
      </c>
      <c r="C272" s="13">
        <v>18.05</v>
      </c>
      <c r="D272" s="12">
        <v>2.5970054444444429E-3</v>
      </c>
      <c r="E272" s="11">
        <v>2.6027777777777763E-3</v>
      </c>
      <c r="F272" s="10">
        <v>30</v>
      </c>
      <c r="G272" s="5">
        <f t="shared" si="4"/>
        <v>5.94</v>
      </c>
      <c r="H272" s="16">
        <v>13.8</v>
      </c>
      <c r="I272" s="16">
        <v>65.680000000000007</v>
      </c>
      <c r="J272" s="15">
        <v>270</v>
      </c>
      <c r="P272" s="17">
        <v>594</v>
      </c>
    </row>
    <row r="273" spans="2:16" x14ac:dyDescent="0.2">
      <c r="B273" s="14">
        <v>18.051000000000002</v>
      </c>
      <c r="C273" s="13">
        <v>18.079999999999998</v>
      </c>
      <c r="D273" s="12">
        <v>2.6028387777777763E-3</v>
      </c>
      <c r="E273" s="11">
        <v>2.6086111111111097E-3</v>
      </c>
      <c r="F273" s="10">
        <v>29</v>
      </c>
      <c r="G273" s="5">
        <f t="shared" si="4"/>
        <v>5.95</v>
      </c>
      <c r="H273" s="16">
        <v>13.84</v>
      </c>
      <c r="I273" s="16">
        <v>65.86</v>
      </c>
      <c r="J273" s="15">
        <v>271</v>
      </c>
      <c r="P273" s="17">
        <v>595</v>
      </c>
    </row>
    <row r="274" spans="2:16" x14ac:dyDescent="0.2">
      <c r="B274" s="14">
        <v>18.081</v>
      </c>
      <c r="C274" s="13">
        <v>18.12</v>
      </c>
      <c r="D274" s="12">
        <v>2.6086721111111097E-3</v>
      </c>
      <c r="E274" s="11">
        <v>2.6144444444444431E-3</v>
      </c>
      <c r="F274" s="10">
        <v>28</v>
      </c>
      <c r="G274" s="5">
        <f t="shared" si="4"/>
        <v>5.96</v>
      </c>
      <c r="H274" s="16">
        <v>13.88</v>
      </c>
      <c r="I274" s="16">
        <v>66.05</v>
      </c>
      <c r="J274" s="15">
        <v>272</v>
      </c>
      <c r="P274" s="17">
        <v>596</v>
      </c>
    </row>
    <row r="275" spans="2:16" x14ac:dyDescent="0.2">
      <c r="B275" s="14">
        <v>18.121000000000002</v>
      </c>
      <c r="C275" s="13">
        <v>18.149999999999999</v>
      </c>
      <c r="D275" s="12">
        <v>2.6145054444444431E-3</v>
      </c>
      <c r="E275" s="11">
        <v>2.6202777777777765E-3</v>
      </c>
      <c r="F275" s="10">
        <v>27</v>
      </c>
      <c r="G275" s="5">
        <f t="shared" si="4"/>
        <v>5.98</v>
      </c>
      <c r="H275" s="16">
        <v>13.92</v>
      </c>
      <c r="I275" s="16">
        <v>66.23</v>
      </c>
      <c r="J275" s="15">
        <v>273</v>
      </c>
      <c r="P275" s="17">
        <v>598</v>
      </c>
    </row>
    <row r="276" spans="2:16" x14ac:dyDescent="0.2">
      <c r="B276" s="14">
        <v>18.151</v>
      </c>
      <c r="C276" s="13">
        <v>18.18</v>
      </c>
      <c r="D276" s="12">
        <v>2.6203387777777765E-3</v>
      </c>
      <c r="E276" s="11">
        <v>2.6261111111111099E-3</v>
      </c>
      <c r="F276" s="10">
        <v>26</v>
      </c>
      <c r="G276" s="5">
        <f t="shared" si="4"/>
        <v>5.99</v>
      </c>
      <c r="H276" s="16">
        <v>13.96</v>
      </c>
      <c r="I276" s="16">
        <v>66.42</v>
      </c>
      <c r="J276" s="15">
        <v>274</v>
      </c>
      <c r="P276" s="17">
        <v>599</v>
      </c>
    </row>
    <row r="277" spans="2:16" x14ac:dyDescent="0.2">
      <c r="B277" s="14">
        <v>18.181000000000001</v>
      </c>
      <c r="C277" s="13">
        <v>18.21</v>
      </c>
      <c r="D277" s="12">
        <v>2.6261721111111099E-3</v>
      </c>
      <c r="E277" s="11">
        <v>2.6319444444444433E-3</v>
      </c>
      <c r="F277" s="10">
        <v>25</v>
      </c>
      <c r="G277" s="5">
        <f t="shared" si="4"/>
        <v>6</v>
      </c>
      <c r="H277" s="16">
        <v>14</v>
      </c>
      <c r="I277" s="16">
        <v>66.599999999999994</v>
      </c>
      <c r="J277" s="15">
        <v>275</v>
      </c>
      <c r="P277" s="17">
        <v>600</v>
      </c>
    </row>
    <row r="278" spans="2:16" x14ac:dyDescent="0.2">
      <c r="B278" s="14">
        <v>18.211000000000002</v>
      </c>
      <c r="C278" s="13">
        <v>18.239999999999998</v>
      </c>
      <c r="D278" s="12">
        <v>2.6320054444444432E-3</v>
      </c>
      <c r="E278" s="11">
        <v>2.6377777777777766E-3</v>
      </c>
      <c r="F278" s="10">
        <v>24</v>
      </c>
      <c r="G278" s="5">
        <f t="shared" si="4"/>
        <v>6.01</v>
      </c>
      <c r="H278" s="16">
        <v>14.04</v>
      </c>
      <c r="I278" s="16">
        <v>66.78</v>
      </c>
      <c r="J278" s="15">
        <v>276</v>
      </c>
      <c r="P278" s="17">
        <v>601</v>
      </c>
    </row>
    <row r="279" spans="2:16" x14ac:dyDescent="0.2">
      <c r="B279" s="14">
        <v>18.241</v>
      </c>
      <c r="C279" s="13">
        <v>18.27</v>
      </c>
      <c r="D279" s="12">
        <v>2.6378387777777766E-3</v>
      </c>
      <c r="E279" s="11">
        <v>2.64361111111111E-3</v>
      </c>
      <c r="F279" s="10">
        <v>23</v>
      </c>
      <c r="G279" s="5">
        <f t="shared" si="4"/>
        <v>6.02</v>
      </c>
      <c r="H279" s="16">
        <v>14.08</v>
      </c>
      <c r="I279" s="16">
        <v>66.97</v>
      </c>
      <c r="J279" s="15">
        <v>277</v>
      </c>
      <c r="P279" s="17">
        <v>602</v>
      </c>
    </row>
    <row r="280" spans="2:16" x14ac:dyDescent="0.2">
      <c r="B280" s="14">
        <v>18.271000000000001</v>
      </c>
      <c r="C280" s="13">
        <v>18.3</v>
      </c>
      <c r="D280" s="12">
        <v>2.64367211111111E-3</v>
      </c>
      <c r="E280" s="11">
        <v>2.6494444444444434E-3</v>
      </c>
      <c r="F280" s="10">
        <v>22</v>
      </c>
      <c r="G280" s="5">
        <f t="shared" si="4"/>
        <v>6.04</v>
      </c>
      <c r="H280" s="16">
        <v>14.12</v>
      </c>
      <c r="I280" s="16">
        <v>67.150000000000006</v>
      </c>
      <c r="J280" s="15">
        <v>278</v>
      </c>
      <c r="P280" s="17">
        <v>604</v>
      </c>
    </row>
    <row r="281" spans="2:16" x14ac:dyDescent="0.2">
      <c r="B281" s="14">
        <v>18.301000000000002</v>
      </c>
      <c r="C281" s="13">
        <v>18.34</v>
      </c>
      <c r="D281" s="12">
        <v>2.6495054444444434E-3</v>
      </c>
      <c r="E281" s="11">
        <v>2.6552777777777768E-3</v>
      </c>
      <c r="F281" s="10">
        <v>21</v>
      </c>
      <c r="G281" s="5">
        <f t="shared" si="4"/>
        <v>6.05</v>
      </c>
      <c r="H281" s="16">
        <v>14.16</v>
      </c>
      <c r="I281" s="16">
        <v>67.34</v>
      </c>
      <c r="J281" s="15">
        <v>279</v>
      </c>
      <c r="P281" s="17">
        <v>605</v>
      </c>
    </row>
    <row r="282" spans="2:16" x14ac:dyDescent="0.2">
      <c r="B282" s="14">
        <v>18.341000000000001</v>
      </c>
      <c r="C282" s="13">
        <v>18.37</v>
      </c>
      <c r="D282" s="12">
        <v>2.6553387777777768E-3</v>
      </c>
      <c r="E282" s="11">
        <v>2.6611111111111102E-3</v>
      </c>
      <c r="F282" s="10">
        <v>20</v>
      </c>
      <c r="G282" s="5">
        <f t="shared" si="4"/>
        <v>6.06</v>
      </c>
      <c r="H282" s="16">
        <v>14.2</v>
      </c>
      <c r="I282" s="16">
        <v>67.52</v>
      </c>
      <c r="J282" s="15">
        <v>280</v>
      </c>
      <c r="P282" s="17">
        <v>606</v>
      </c>
    </row>
    <row r="283" spans="2:16" x14ac:dyDescent="0.2">
      <c r="B283" s="14">
        <v>18.371000000000002</v>
      </c>
      <c r="C283" s="13">
        <v>18.399999999999999</v>
      </c>
      <c r="D283" s="12">
        <v>2.6611721111111102E-3</v>
      </c>
      <c r="E283" s="11">
        <v>2.6669444444444436E-3</v>
      </c>
      <c r="F283" s="10">
        <v>19</v>
      </c>
      <c r="G283" s="5">
        <f t="shared" si="4"/>
        <v>6.07</v>
      </c>
      <c r="H283" s="16">
        <v>14.24</v>
      </c>
      <c r="I283" s="16">
        <v>67.7</v>
      </c>
      <c r="J283" s="15">
        <v>281</v>
      </c>
      <c r="P283" s="17">
        <v>607</v>
      </c>
    </row>
    <row r="284" spans="2:16" x14ac:dyDescent="0.2">
      <c r="B284" s="14">
        <v>18.401</v>
      </c>
      <c r="C284" s="13">
        <v>18.43</v>
      </c>
      <c r="D284" s="12">
        <v>2.6670054444444436E-3</v>
      </c>
      <c r="E284" s="11">
        <v>2.672777777777777E-3</v>
      </c>
      <c r="F284" s="10">
        <v>18</v>
      </c>
      <c r="G284" s="5">
        <f t="shared" si="4"/>
        <v>6.08</v>
      </c>
      <c r="H284" s="16">
        <v>14.28</v>
      </c>
      <c r="I284" s="16">
        <v>67.89</v>
      </c>
      <c r="J284" s="15">
        <v>282</v>
      </c>
      <c r="P284" s="17">
        <v>608</v>
      </c>
    </row>
    <row r="285" spans="2:16" x14ac:dyDescent="0.2">
      <c r="B285" s="14">
        <v>18.431000000000001</v>
      </c>
      <c r="C285" s="13">
        <v>18.46</v>
      </c>
      <c r="D285" s="12">
        <v>2.6728387777777769E-3</v>
      </c>
      <c r="E285" s="11">
        <v>2.6786111111111103E-3</v>
      </c>
      <c r="F285" s="10">
        <v>17</v>
      </c>
      <c r="G285" s="5">
        <f t="shared" si="4"/>
        <v>6.1</v>
      </c>
      <c r="H285" s="16">
        <v>14.32</v>
      </c>
      <c r="I285" s="16">
        <v>68.069999999999993</v>
      </c>
      <c r="J285" s="15">
        <v>283</v>
      </c>
      <c r="P285" s="17">
        <v>610</v>
      </c>
    </row>
    <row r="286" spans="2:16" x14ac:dyDescent="0.2">
      <c r="B286" s="14">
        <v>18.461000000000002</v>
      </c>
      <c r="C286" s="13">
        <v>18.489999999999998</v>
      </c>
      <c r="D286" s="12">
        <v>2.6786721111111103E-3</v>
      </c>
      <c r="E286" s="11">
        <v>2.6844444444444437E-3</v>
      </c>
      <c r="F286" s="10">
        <v>16</v>
      </c>
      <c r="G286" s="5">
        <f t="shared" si="4"/>
        <v>6.11</v>
      </c>
      <c r="H286" s="16">
        <v>14.36</v>
      </c>
      <c r="I286" s="16">
        <v>68.260000000000005</v>
      </c>
      <c r="J286" s="15">
        <v>284</v>
      </c>
      <c r="P286" s="17">
        <v>611</v>
      </c>
    </row>
    <row r="287" spans="2:16" x14ac:dyDescent="0.2">
      <c r="B287" s="14">
        <v>18.491</v>
      </c>
      <c r="C287" s="13">
        <v>18.53</v>
      </c>
      <c r="D287" s="12">
        <v>2.6845054444444437E-3</v>
      </c>
      <c r="E287" s="11">
        <v>2.6902777777777771E-3</v>
      </c>
      <c r="F287" s="10">
        <v>15</v>
      </c>
      <c r="G287" s="5">
        <f t="shared" si="4"/>
        <v>6.12</v>
      </c>
      <c r="H287" s="16">
        <v>14.4</v>
      </c>
      <c r="I287" s="16">
        <v>68.44</v>
      </c>
      <c r="J287" s="15">
        <v>285</v>
      </c>
      <c r="P287" s="17">
        <v>612</v>
      </c>
    </row>
    <row r="288" spans="2:16" x14ac:dyDescent="0.2">
      <c r="B288" s="14">
        <v>18.531000000000002</v>
      </c>
      <c r="C288" s="13">
        <v>18.559999999999999</v>
      </c>
      <c r="D288" s="12">
        <v>2.6903387777777771E-3</v>
      </c>
      <c r="E288" s="11">
        <v>2.6961111111111105E-3</v>
      </c>
      <c r="F288" s="10">
        <v>14</v>
      </c>
      <c r="G288" s="5">
        <f t="shared" si="4"/>
        <v>6.13</v>
      </c>
      <c r="H288" s="16">
        <v>14.44</v>
      </c>
      <c r="I288" s="16">
        <v>68.62</v>
      </c>
      <c r="J288" s="15">
        <v>286</v>
      </c>
      <c r="P288" s="17">
        <v>613</v>
      </c>
    </row>
    <row r="289" spans="2:16" x14ac:dyDescent="0.2">
      <c r="B289" s="14">
        <v>18.561</v>
      </c>
      <c r="C289" s="13">
        <v>18.59</v>
      </c>
      <c r="D289" s="12">
        <v>2.6961721111111105E-3</v>
      </c>
      <c r="E289" s="11">
        <v>2.7019444444444439E-3</v>
      </c>
      <c r="F289" s="10">
        <v>13</v>
      </c>
      <c r="G289" s="5">
        <f t="shared" si="4"/>
        <v>6.14</v>
      </c>
      <c r="H289" s="16">
        <v>14.48</v>
      </c>
      <c r="I289" s="16">
        <v>68.81</v>
      </c>
      <c r="J289" s="15">
        <v>287</v>
      </c>
      <c r="P289" s="17">
        <v>614</v>
      </c>
    </row>
    <row r="290" spans="2:16" x14ac:dyDescent="0.2">
      <c r="B290" s="14">
        <v>18.591000000000001</v>
      </c>
      <c r="C290" s="13">
        <v>18.62</v>
      </c>
      <c r="D290" s="12">
        <v>2.7020054444444439E-3</v>
      </c>
      <c r="E290" s="11">
        <v>2.7077777777777773E-3</v>
      </c>
      <c r="F290" s="10">
        <v>12</v>
      </c>
      <c r="G290" s="5">
        <f t="shared" si="4"/>
        <v>6.16</v>
      </c>
      <c r="H290" s="16">
        <v>14.52</v>
      </c>
      <c r="I290" s="16">
        <v>68.989999999999995</v>
      </c>
      <c r="J290" s="15">
        <v>288</v>
      </c>
      <c r="P290" s="17">
        <v>616</v>
      </c>
    </row>
    <row r="291" spans="2:16" x14ac:dyDescent="0.2">
      <c r="B291" s="14">
        <v>18.621000000000002</v>
      </c>
      <c r="C291" s="13">
        <v>18.649999999999999</v>
      </c>
      <c r="D291" s="12">
        <v>2.7078387777777773E-3</v>
      </c>
      <c r="E291" s="11">
        <v>2.7136111111111107E-3</v>
      </c>
      <c r="F291" s="10">
        <v>11</v>
      </c>
      <c r="G291" s="5">
        <f t="shared" si="4"/>
        <v>6.17</v>
      </c>
      <c r="H291" s="16">
        <v>14.56</v>
      </c>
      <c r="I291" s="16">
        <v>69.180000000000007</v>
      </c>
      <c r="J291" s="15">
        <v>289</v>
      </c>
      <c r="P291" s="17">
        <v>617</v>
      </c>
    </row>
    <row r="292" spans="2:16" x14ac:dyDescent="0.2">
      <c r="B292" s="14">
        <v>18.651</v>
      </c>
      <c r="C292" s="13">
        <v>18.68</v>
      </c>
      <c r="D292" s="12">
        <v>2.7136721111111106E-3</v>
      </c>
      <c r="E292" s="11">
        <v>2.719444444444444E-3</v>
      </c>
      <c r="F292" s="10">
        <v>10</v>
      </c>
      <c r="G292" s="5">
        <f t="shared" si="4"/>
        <v>6.18</v>
      </c>
      <c r="H292" s="16">
        <v>14.6</v>
      </c>
      <c r="I292" s="16">
        <v>69.36</v>
      </c>
      <c r="J292" s="15">
        <v>290</v>
      </c>
      <c r="P292" s="17">
        <v>618</v>
      </c>
    </row>
    <row r="293" spans="2:16" x14ac:dyDescent="0.2">
      <c r="B293" s="14">
        <v>18.681000000000001</v>
      </c>
      <c r="C293" s="13">
        <v>18.72</v>
      </c>
      <c r="D293" s="12">
        <v>2.719505444444444E-3</v>
      </c>
      <c r="E293" s="11">
        <v>2.7252777777777774E-3</v>
      </c>
      <c r="F293" s="10">
        <v>9</v>
      </c>
      <c r="G293" s="5">
        <f t="shared" si="4"/>
        <v>6.19</v>
      </c>
      <c r="H293" s="16">
        <v>14.64</v>
      </c>
      <c r="I293" s="16">
        <v>69.540000000000006</v>
      </c>
      <c r="J293" s="15">
        <v>291</v>
      </c>
      <c r="P293" s="17">
        <v>619</v>
      </c>
    </row>
    <row r="294" spans="2:16" x14ac:dyDescent="0.2">
      <c r="B294" s="14">
        <v>18.721</v>
      </c>
      <c r="C294" s="13">
        <v>18.75</v>
      </c>
      <c r="D294" s="12">
        <v>2.7253387777777774E-3</v>
      </c>
      <c r="E294" s="11">
        <v>2.7311111111111108E-3</v>
      </c>
      <c r="F294" s="10">
        <v>8</v>
      </c>
      <c r="G294" s="5">
        <f t="shared" si="4"/>
        <v>6.2</v>
      </c>
      <c r="H294" s="16">
        <v>14.68</v>
      </c>
      <c r="I294" s="16">
        <v>69.73</v>
      </c>
      <c r="J294" s="15">
        <v>292</v>
      </c>
      <c r="P294" s="17">
        <v>620</v>
      </c>
    </row>
    <row r="295" spans="2:16" x14ac:dyDescent="0.2">
      <c r="B295" s="14">
        <v>18.751000000000001</v>
      </c>
      <c r="C295" s="13">
        <v>18.78</v>
      </c>
      <c r="D295" s="12">
        <v>2.7311721111111108E-3</v>
      </c>
      <c r="E295" s="11">
        <v>2.7369444444444442E-3</v>
      </c>
      <c r="F295" s="10">
        <v>7</v>
      </c>
      <c r="G295" s="5">
        <f t="shared" si="4"/>
        <v>6.22</v>
      </c>
      <c r="H295" s="16">
        <v>14.72</v>
      </c>
      <c r="I295" s="16">
        <v>69.91</v>
      </c>
      <c r="J295" s="15">
        <v>293</v>
      </c>
      <c r="P295" s="17">
        <v>622</v>
      </c>
    </row>
    <row r="296" spans="2:16" x14ac:dyDescent="0.2">
      <c r="B296" s="14">
        <v>18.781000000000002</v>
      </c>
      <c r="C296" s="13">
        <v>18.809999999999999</v>
      </c>
      <c r="D296" s="12">
        <v>2.7370054444444442E-3</v>
      </c>
      <c r="E296" s="11">
        <v>2.7427777777777776E-3</v>
      </c>
      <c r="F296" s="10">
        <v>6</v>
      </c>
      <c r="G296" s="5">
        <f t="shared" si="4"/>
        <v>6.23</v>
      </c>
      <c r="H296" s="16">
        <v>14.76</v>
      </c>
      <c r="I296" s="16">
        <v>70.099999999999994</v>
      </c>
      <c r="J296" s="15">
        <v>294</v>
      </c>
      <c r="P296" s="17">
        <v>623</v>
      </c>
    </row>
    <row r="297" spans="2:16" x14ac:dyDescent="0.2">
      <c r="B297" s="14">
        <v>18.811</v>
      </c>
      <c r="C297" s="13">
        <v>18.84</v>
      </c>
      <c r="D297" s="12">
        <v>2.7428387777777776E-3</v>
      </c>
      <c r="E297" s="11">
        <v>2.748611111111111E-3</v>
      </c>
      <c r="F297" s="10">
        <v>5</v>
      </c>
      <c r="G297" s="5">
        <f t="shared" si="4"/>
        <v>6.24</v>
      </c>
      <c r="H297" s="16">
        <v>14.8</v>
      </c>
      <c r="I297" s="16">
        <v>70.28</v>
      </c>
      <c r="J297" s="15">
        <v>295</v>
      </c>
      <c r="P297" s="17">
        <v>624</v>
      </c>
    </row>
    <row r="298" spans="2:16" x14ac:dyDescent="0.2">
      <c r="B298" s="14">
        <v>18.841000000000001</v>
      </c>
      <c r="C298" s="13">
        <v>18.87</v>
      </c>
      <c r="D298" s="12">
        <v>2.7486721111111109E-3</v>
      </c>
      <c r="E298" s="11">
        <v>2.7544444444444443E-3</v>
      </c>
      <c r="F298" s="10">
        <v>4</v>
      </c>
      <c r="G298" s="5">
        <f t="shared" si="4"/>
        <v>6.25</v>
      </c>
      <c r="H298" s="16">
        <v>14.84</v>
      </c>
      <c r="I298" s="16">
        <v>70.459999999999994</v>
      </c>
      <c r="J298" s="15">
        <v>296</v>
      </c>
      <c r="P298" s="17">
        <v>625</v>
      </c>
    </row>
    <row r="299" spans="2:16" x14ac:dyDescent="0.2">
      <c r="B299" s="14">
        <v>18.871000000000002</v>
      </c>
      <c r="C299" s="13">
        <v>18.91</v>
      </c>
      <c r="D299" s="12">
        <v>2.7545054444444443E-3</v>
      </c>
      <c r="E299" s="11">
        <v>2.7602777777777777E-3</v>
      </c>
      <c r="F299" s="10">
        <v>3</v>
      </c>
      <c r="G299" s="5">
        <f t="shared" si="4"/>
        <v>6.26</v>
      </c>
      <c r="H299" s="16">
        <v>14.88</v>
      </c>
      <c r="I299" s="16">
        <v>70.650000000000006</v>
      </c>
      <c r="J299" s="15">
        <v>297</v>
      </c>
      <c r="P299" s="17">
        <v>626</v>
      </c>
    </row>
    <row r="300" spans="2:16" x14ac:dyDescent="0.2">
      <c r="B300" s="14">
        <v>18.911000000000001</v>
      </c>
      <c r="C300" s="13">
        <v>18.940000000000001</v>
      </c>
      <c r="D300" s="12">
        <v>2.7603387777777777E-3</v>
      </c>
      <c r="E300" s="11">
        <v>2.7661111111111111E-3</v>
      </c>
      <c r="F300" s="10">
        <v>2</v>
      </c>
      <c r="G300" s="5">
        <f t="shared" si="4"/>
        <v>6.28</v>
      </c>
      <c r="H300" s="16">
        <v>14.92</v>
      </c>
      <c r="I300" s="16">
        <v>70.83</v>
      </c>
      <c r="J300" s="15">
        <v>298</v>
      </c>
      <c r="P300" s="17">
        <v>628</v>
      </c>
    </row>
    <row r="301" spans="2:16" x14ac:dyDescent="0.2">
      <c r="B301" s="14">
        <v>18.941000000000003</v>
      </c>
      <c r="C301" s="13">
        <v>18.97</v>
      </c>
      <c r="D301" s="12">
        <v>2.7661721111111111E-3</v>
      </c>
      <c r="E301" s="11">
        <v>2.7719444444444445E-3</v>
      </c>
      <c r="F301" s="10">
        <v>1</v>
      </c>
      <c r="G301" s="5">
        <f t="shared" si="4"/>
        <v>6.29</v>
      </c>
      <c r="H301" s="16">
        <v>14.96</v>
      </c>
      <c r="I301" s="16">
        <v>71.02</v>
      </c>
      <c r="J301" s="15">
        <v>299</v>
      </c>
      <c r="P301" s="17">
        <v>629</v>
      </c>
    </row>
    <row r="302" spans="2:16" x14ac:dyDescent="0.2">
      <c r="B302" s="14">
        <v>18.971</v>
      </c>
      <c r="C302" s="13">
        <v>19</v>
      </c>
      <c r="D302" s="12">
        <v>2.7720054444444445E-3</v>
      </c>
      <c r="E302" s="11">
        <v>2.7777777777777779E-3</v>
      </c>
      <c r="F302" s="10">
        <v>0</v>
      </c>
      <c r="G302" s="5">
        <f t="shared" si="4"/>
        <v>6.3</v>
      </c>
      <c r="H302" s="8">
        <v>15</v>
      </c>
      <c r="I302" s="8">
        <v>71.2</v>
      </c>
      <c r="J302" s="7">
        <v>300</v>
      </c>
      <c r="P302" s="9">
        <v>630</v>
      </c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horizontalDpi="4294967293" verticalDpi="4294967293" r:id="rId1"/>
  <headerFooter alignWithMargins="0">
    <oddHeader>&amp;C&amp;"Arial CE,Félkövér"&amp;12TÖBBPRÓBA PONTÉRTÉK TÁBLÁZAT 
LEÁNYOK</oddHeader>
  </headerFooter>
  <rowBreaks count="3" manualBreakCount="3">
    <brk id="123" max="16383" man="1"/>
    <brk id="183" max="16383" man="1"/>
    <brk id="24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/>
  <dimension ref="A1:U264"/>
  <sheetViews>
    <sheetView topLeftCell="A54" zoomScaleNormal="100" zoomScaleSheetLayoutView="50" workbookViewId="0">
      <selection activeCell="K64" sqref="K64"/>
    </sheetView>
  </sheetViews>
  <sheetFormatPr defaultRowHeight="15" x14ac:dyDescent="0.25"/>
  <cols>
    <col min="1" max="1" width="38.5703125" customWidth="1"/>
    <col min="2" max="2" width="5.5703125" style="115" bestFit="1" customWidth="1"/>
    <col min="3" max="3" width="6.7109375" style="49" customWidth="1"/>
    <col min="4" max="4" width="3.85546875" customWidth="1"/>
    <col min="5" max="5" width="6.7109375" customWidth="1"/>
    <col min="6" max="6" width="3.5703125" bestFit="1" customWidth="1"/>
    <col min="7" max="7" width="6.7109375" customWidth="1"/>
    <col min="8" max="8" width="3.5703125" bestFit="1" customWidth="1"/>
    <col min="9" max="9" width="6.5703125" customWidth="1"/>
    <col min="10" max="10" width="4" customWidth="1"/>
    <col min="11" max="11" width="7.85546875" bestFit="1" customWidth="1"/>
    <col min="12" max="12" width="3.5703125" customWidth="1"/>
    <col min="15" max="15" width="30.42578125" customWidth="1"/>
  </cols>
  <sheetData>
    <row r="1" spans="1:16" x14ac:dyDescent="0.25">
      <c r="A1" s="145" t="s">
        <v>178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</row>
    <row r="2" spans="1:16" ht="15.75" thickBot="1" x14ac:dyDescent="0.3"/>
    <row r="3" spans="1:16" ht="15.75" thickBot="1" x14ac:dyDescent="0.3">
      <c r="A3" s="39" t="s">
        <v>0</v>
      </c>
      <c r="B3" s="99" t="s">
        <v>1</v>
      </c>
      <c r="C3" s="121" t="s">
        <v>174</v>
      </c>
      <c r="D3" s="121"/>
      <c r="E3" s="121" t="s">
        <v>2</v>
      </c>
      <c r="F3" s="121"/>
      <c r="G3" s="121" t="s">
        <v>7</v>
      </c>
      <c r="H3" s="121"/>
      <c r="I3" s="126" t="s">
        <v>175</v>
      </c>
      <c r="J3" s="127"/>
      <c r="K3" s="126" t="s">
        <v>169</v>
      </c>
      <c r="L3" s="127"/>
      <c r="M3" s="40" t="s">
        <v>5</v>
      </c>
      <c r="N3" s="40" t="s">
        <v>3</v>
      </c>
      <c r="O3" s="121" t="s">
        <v>4</v>
      </c>
      <c r="P3" s="144"/>
    </row>
    <row r="4" spans="1:16" ht="23.1" customHeight="1" x14ac:dyDescent="0.25">
      <c r="A4" s="51" t="s">
        <v>193</v>
      </c>
      <c r="B4" s="116">
        <v>2011</v>
      </c>
      <c r="C4" s="52">
        <v>13.9</v>
      </c>
      <c r="D4" s="41">
        <f t="shared" ref="D4:D25" si="0">IF(C4&lt;6.19,0,VLOOKUP(C4,rfut,5,TRUE))</f>
        <v>181</v>
      </c>
      <c r="E4" s="52">
        <v>4.3499999999999996</v>
      </c>
      <c r="F4" s="41">
        <f t="shared" ref="F4:F25" si="1">IF(E4&lt;1.79,0,VLOOKUP(E4,távol,4,TRUE))</f>
        <v>149</v>
      </c>
      <c r="G4" s="52">
        <v>51.5</v>
      </c>
      <c r="H4" s="41">
        <f t="shared" ref="H4:H25" si="2">IF(G4&lt;4,0,VLOOKUP(G4,kisl,2,TRUE))</f>
        <v>194</v>
      </c>
      <c r="I4" s="52">
        <v>9.4499999999999993</v>
      </c>
      <c r="J4" s="41">
        <f t="shared" ref="J4:J25" si="3">IF(I4&lt;3,0,VLOOKUP(I4,súly,3,TRUE))</f>
        <v>146</v>
      </c>
      <c r="K4" s="57">
        <v>2.0555555555555557E-3</v>
      </c>
      <c r="L4" s="41">
        <f>IF(K4&lt;leány!$D$2,0,VLOOKUP(K4,hfut,3,TRUE))</f>
        <v>133</v>
      </c>
      <c r="M4" s="42">
        <f>SUM(D4,F4,H4,L4,J4)</f>
        <v>803</v>
      </c>
      <c r="N4" s="43">
        <f>RANK(M4,Egyéni!$N$3:$N$168,0)</f>
        <v>2</v>
      </c>
      <c r="O4" s="138" t="s">
        <v>194</v>
      </c>
      <c r="P4" s="139"/>
    </row>
    <row r="5" spans="1:16" ht="23.1" customHeight="1" x14ac:dyDescent="0.25">
      <c r="A5" s="53" t="s">
        <v>195</v>
      </c>
      <c r="B5" s="117">
        <v>2012</v>
      </c>
      <c r="C5" s="54">
        <v>15.3</v>
      </c>
      <c r="D5" s="30">
        <f t="shared" si="0"/>
        <v>125</v>
      </c>
      <c r="E5" s="54">
        <v>3.26</v>
      </c>
      <c r="F5" s="30">
        <f t="shared" si="1"/>
        <v>81</v>
      </c>
      <c r="G5" s="54">
        <v>28.5</v>
      </c>
      <c r="H5" s="30">
        <f t="shared" si="2"/>
        <v>91</v>
      </c>
      <c r="I5" s="54">
        <v>5.09</v>
      </c>
      <c r="J5" s="30">
        <f t="shared" si="3"/>
        <v>43</v>
      </c>
      <c r="K5" s="58">
        <v>2.5937500000000001E-3</v>
      </c>
      <c r="L5" s="30">
        <f>IF(K5&lt;leány!$D$2,0,VLOOKUP(K5,hfut,3,TRUE))</f>
        <v>31</v>
      </c>
      <c r="M5" s="31">
        <f t="shared" ref="M5:M25" si="4">SUM(D5,F5,H5,L5,J5)</f>
        <v>371</v>
      </c>
      <c r="N5" s="44">
        <f>RANK(M5,Egyéni!$N$3:$N$168,0)</f>
        <v>33</v>
      </c>
      <c r="O5" s="140" t="s">
        <v>196</v>
      </c>
      <c r="P5" s="141"/>
    </row>
    <row r="6" spans="1:16" ht="23.1" customHeight="1" x14ac:dyDescent="0.25">
      <c r="A6" s="53"/>
      <c r="B6" s="117"/>
      <c r="C6" s="54"/>
      <c r="D6" s="30">
        <f t="shared" si="0"/>
        <v>0</v>
      </c>
      <c r="E6" s="54"/>
      <c r="F6" s="30">
        <f t="shared" si="1"/>
        <v>0</v>
      </c>
      <c r="G6" s="54"/>
      <c r="H6" s="30">
        <f t="shared" si="2"/>
        <v>0</v>
      </c>
      <c r="I6" s="54"/>
      <c r="J6" s="30">
        <f t="shared" si="3"/>
        <v>0</v>
      </c>
      <c r="K6" s="58"/>
      <c r="L6" s="30">
        <f>IF(K6&lt;leány!$D$2,0,VLOOKUP(K6,hfut,3,TRUE))</f>
        <v>0</v>
      </c>
      <c r="M6" s="31">
        <f t="shared" si="4"/>
        <v>0</v>
      </c>
      <c r="N6" s="44">
        <f>RANK(M6,Egyéni!$N$3:$N$168,0)</f>
        <v>47</v>
      </c>
      <c r="O6" s="140"/>
      <c r="P6" s="141"/>
    </row>
    <row r="7" spans="1:16" ht="23.1" customHeight="1" x14ac:dyDescent="0.25">
      <c r="A7" s="53"/>
      <c r="B7" s="117"/>
      <c r="C7" s="54"/>
      <c r="D7" s="30">
        <f t="shared" si="0"/>
        <v>0</v>
      </c>
      <c r="E7" s="54"/>
      <c r="F7" s="30">
        <f t="shared" si="1"/>
        <v>0</v>
      </c>
      <c r="G7" s="54"/>
      <c r="H7" s="30">
        <f t="shared" si="2"/>
        <v>0</v>
      </c>
      <c r="I7" s="54"/>
      <c r="J7" s="30">
        <f t="shared" si="3"/>
        <v>0</v>
      </c>
      <c r="K7" s="58"/>
      <c r="L7" s="30">
        <f>IF(K7&lt;leány!$D$2,0,VLOOKUP(K7,hfut,3,TRUE))</f>
        <v>0</v>
      </c>
      <c r="M7" s="31">
        <f t="shared" si="4"/>
        <v>0</v>
      </c>
      <c r="N7" s="44">
        <f>RANK(M7,Egyéni!$N$3:$N$168,0)</f>
        <v>47</v>
      </c>
      <c r="O7" s="140"/>
      <c r="P7" s="141"/>
    </row>
    <row r="8" spans="1:16" ht="23.1" customHeight="1" x14ac:dyDescent="0.25">
      <c r="A8" s="53"/>
      <c r="B8" s="117"/>
      <c r="C8" s="54"/>
      <c r="D8" s="30">
        <f t="shared" si="0"/>
        <v>0</v>
      </c>
      <c r="E8" s="54"/>
      <c r="F8" s="30">
        <f t="shared" si="1"/>
        <v>0</v>
      </c>
      <c r="G8" s="54"/>
      <c r="H8" s="30">
        <f t="shared" si="2"/>
        <v>0</v>
      </c>
      <c r="I8" s="54"/>
      <c r="J8" s="30">
        <f t="shared" si="3"/>
        <v>0</v>
      </c>
      <c r="K8" s="58"/>
      <c r="L8" s="30">
        <f>IF(K8&lt;leány!$D$2,0,VLOOKUP(K8,hfut,3,TRUE))</f>
        <v>0</v>
      </c>
      <c r="M8" s="31">
        <f t="shared" si="4"/>
        <v>0</v>
      </c>
      <c r="N8" s="44">
        <f>RANK(M8,Egyéni!$N$3:$N$168,0)</f>
        <v>47</v>
      </c>
      <c r="O8" s="140"/>
      <c r="P8" s="141"/>
    </row>
    <row r="9" spans="1:16" ht="23.1" customHeight="1" x14ac:dyDescent="0.25">
      <c r="A9" s="53"/>
      <c r="B9" s="117"/>
      <c r="C9" s="54"/>
      <c r="D9" s="30">
        <f t="shared" si="0"/>
        <v>0</v>
      </c>
      <c r="E9" s="54"/>
      <c r="F9" s="30">
        <f t="shared" si="1"/>
        <v>0</v>
      </c>
      <c r="G9" s="54"/>
      <c r="H9" s="30">
        <f t="shared" si="2"/>
        <v>0</v>
      </c>
      <c r="I9" s="54"/>
      <c r="J9" s="30">
        <f t="shared" si="3"/>
        <v>0</v>
      </c>
      <c r="K9" s="58"/>
      <c r="L9" s="30">
        <f>IF(K9&lt;leány!$D$2,0,VLOOKUP(K9,hfut,3,TRUE))</f>
        <v>0</v>
      </c>
      <c r="M9" s="31">
        <f t="shared" si="4"/>
        <v>0</v>
      </c>
      <c r="N9" s="44">
        <f>RANK(M9,Egyéni!$N$3:$N$168,0)</f>
        <v>47</v>
      </c>
      <c r="O9" s="140"/>
      <c r="P9" s="141"/>
    </row>
    <row r="10" spans="1:16" ht="23.1" customHeight="1" x14ac:dyDescent="0.25">
      <c r="A10" s="53"/>
      <c r="B10" s="117"/>
      <c r="C10" s="54"/>
      <c r="D10" s="30">
        <f t="shared" si="0"/>
        <v>0</v>
      </c>
      <c r="E10" s="54"/>
      <c r="F10" s="30">
        <f t="shared" si="1"/>
        <v>0</v>
      </c>
      <c r="G10" s="54"/>
      <c r="H10" s="30">
        <f t="shared" si="2"/>
        <v>0</v>
      </c>
      <c r="I10" s="54"/>
      <c r="J10" s="30">
        <f t="shared" si="3"/>
        <v>0</v>
      </c>
      <c r="K10" s="58"/>
      <c r="L10" s="30">
        <f>IF(K10&lt;leány!$D$2,0,VLOOKUP(K10,hfut,3,TRUE))</f>
        <v>0</v>
      </c>
      <c r="M10" s="31">
        <f t="shared" si="4"/>
        <v>0</v>
      </c>
      <c r="N10" s="44">
        <f>RANK(M10,Egyéni!$N$3:$N$168,0)</f>
        <v>47</v>
      </c>
      <c r="O10" s="140"/>
      <c r="P10" s="141"/>
    </row>
    <row r="11" spans="1:16" ht="23.1" customHeight="1" x14ac:dyDescent="0.25">
      <c r="A11" s="53"/>
      <c r="B11" s="117"/>
      <c r="C11" s="54"/>
      <c r="D11" s="30">
        <f t="shared" si="0"/>
        <v>0</v>
      </c>
      <c r="E11" s="54"/>
      <c r="F11" s="30">
        <f t="shared" si="1"/>
        <v>0</v>
      </c>
      <c r="G11" s="54"/>
      <c r="H11" s="30">
        <f t="shared" si="2"/>
        <v>0</v>
      </c>
      <c r="I11" s="54"/>
      <c r="J11" s="30">
        <f t="shared" si="3"/>
        <v>0</v>
      </c>
      <c r="K11" s="58"/>
      <c r="L11" s="30">
        <f>IF(K11&lt;leány!$D$2,0,VLOOKUP(K11,hfut,3,TRUE))</f>
        <v>0</v>
      </c>
      <c r="M11" s="31">
        <f t="shared" si="4"/>
        <v>0</v>
      </c>
      <c r="N11" s="44">
        <f>RANK(M11,Egyéni!$N$3:$N$168,0)</f>
        <v>47</v>
      </c>
      <c r="O11" s="140"/>
      <c r="P11" s="141"/>
    </row>
    <row r="12" spans="1:16" ht="23.1" customHeight="1" x14ac:dyDescent="0.25">
      <c r="A12" s="53"/>
      <c r="B12" s="117"/>
      <c r="C12" s="54"/>
      <c r="D12" s="30">
        <f t="shared" si="0"/>
        <v>0</v>
      </c>
      <c r="E12" s="54"/>
      <c r="F12" s="30">
        <f t="shared" si="1"/>
        <v>0</v>
      </c>
      <c r="G12" s="54"/>
      <c r="H12" s="30">
        <f t="shared" si="2"/>
        <v>0</v>
      </c>
      <c r="I12" s="54"/>
      <c r="J12" s="30">
        <f t="shared" si="3"/>
        <v>0</v>
      </c>
      <c r="K12" s="58"/>
      <c r="L12" s="30">
        <f>IF(K12&lt;leány!$D$2,0,VLOOKUP(K12,hfut,3,TRUE))</f>
        <v>0</v>
      </c>
      <c r="M12" s="31">
        <f t="shared" si="4"/>
        <v>0</v>
      </c>
      <c r="N12" s="44">
        <f>RANK(M12,Egyéni!$N$3:$N$168,0)</f>
        <v>47</v>
      </c>
      <c r="O12" s="140"/>
      <c r="P12" s="141"/>
    </row>
    <row r="13" spans="1:16" ht="23.1" customHeight="1" x14ac:dyDescent="0.25">
      <c r="A13" s="53"/>
      <c r="B13" s="117"/>
      <c r="C13" s="54"/>
      <c r="D13" s="30">
        <f t="shared" si="0"/>
        <v>0</v>
      </c>
      <c r="E13" s="54"/>
      <c r="F13" s="30">
        <f t="shared" si="1"/>
        <v>0</v>
      </c>
      <c r="G13" s="54"/>
      <c r="H13" s="30">
        <f t="shared" si="2"/>
        <v>0</v>
      </c>
      <c r="I13" s="54"/>
      <c r="J13" s="30">
        <f t="shared" si="3"/>
        <v>0</v>
      </c>
      <c r="K13" s="58"/>
      <c r="L13" s="30">
        <f>IF(K13&lt;leány!$D$2,0,VLOOKUP(K13,hfut,3,TRUE))</f>
        <v>0</v>
      </c>
      <c r="M13" s="31">
        <f t="shared" si="4"/>
        <v>0</v>
      </c>
      <c r="N13" s="44">
        <f>RANK(M13,Egyéni!$N$3:$N$168,0)</f>
        <v>47</v>
      </c>
      <c r="O13" s="140"/>
      <c r="P13" s="141"/>
    </row>
    <row r="14" spans="1:16" ht="23.1" customHeight="1" x14ac:dyDescent="0.25">
      <c r="A14" s="53"/>
      <c r="B14" s="117"/>
      <c r="C14" s="54"/>
      <c r="D14" s="30">
        <f t="shared" si="0"/>
        <v>0</v>
      </c>
      <c r="E14" s="54"/>
      <c r="F14" s="30">
        <f t="shared" si="1"/>
        <v>0</v>
      </c>
      <c r="G14" s="54"/>
      <c r="H14" s="30">
        <f t="shared" si="2"/>
        <v>0</v>
      </c>
      <c r="I14" s="54"/>
      <c r="J14" s="30">
        <f t="shared" si="3"/>
        <v>0</v>
      </c>
      <c r="K14" s="58"/>
      <c r="L14" s="30">
        <f>IF(K14&lt;leány!$D$2,0,VLOOKUP(K14,hfut,3,TRUE))</f>
        <v>0</v>
      </c>
      <c r="M14" s="31">
        <f t="shared" si="4"/>
        <v>0</v>
      </c>
      <c r="N14" s="44">
        <f>RANK(M14,Egyéni!$N$3:$N$168,0)</f>
        <v>47</v>
      </c>
      <c r="O14" s="140"/>
      <c r="P14" s="141"/>
    </row>
    <row r="15" spans="1:16" ht="23.1" customHeight="1" x14ac:dyDescent="0.25">
      <c r="A15" s="53"/>
      <c r="B15" s="117"/>
      <c r="C15" s="54"/>
      <c r="D15" s="30">
        <f t="shared" si="0"/>
        <v>0</v>
      </c>
      <c r="E15" s="54"/>
      <c r="F15" s="30">
        <f t="shared" si="1"/>
        <v>0</v>
      </c>
      <c r="G15" s="54"/>
      <c r="H15" s="30">
        <f t="shared" si="2"/>
        <v>0</v>
      </c>
      <c r="I15" s="54"/>
      <c r="J15" s="30">
        <f t="shared" si="3"/>
        <v>0</v>
      </c>
      <c r="K15" s="58"/>
      <c r="L15" s="30">
        <f>IF(K15&lt;leány!$D$2,0,VLOOKUP(K15,hfut,3,TRUE))</f>
        <v>0</v>
      </c>
      <c r="M15" s="31">
        <f t="shared" si="4"/>
        <v>0</v>
      </c>
      <c r="N15" s="44">
        <f>RANK(M15,Egyéni!$N$3:$N$168,0)</f>
        <v>47</v>
      </c>
      <c r="O15" s="140"/>
      <c r="P15" s="141"/>
    </row>
    <row r="16" spans="1:16" ht="23.1" customHeight="1" x14ac:dyDescent="0.25">
      <c r="A16" s="53"/>
      <c r="B16" s="117"/>
      <c r="C16" s="54"/>
      <c r="D16" s="30">
        <f t="shared" si="0"/>
        <v>0</v>
      </c>
      <c r="E16" s="54"/>
      <c r="F16" s="30">
        <f t="shared" si="1"/>
        <v>0</v>
      </c>
      <c r="G16" s="54"/>
      <c r="H16" s="30">
        <f t="shared" si="2"/>
        <v>0</v>
      </c>
      <c r="I16" s="54"/>
      <c r="J16" s="30">
        <f t="shared" si="3"/>
        <v>0</v>
      </c>
      <c r="K16" s="58"/>
      <c r="L16" s="30">
        <f>IF(K16&lt;leány!$D$2,0,VLOOKUP(K16,hfut,3,TRUE))</f>
        <v>0</v>
      </c>
      <c r="M16" s="31">
        <f t="shared" si="4"/>
        <v>0</v>
      </c>
      <c r="N16" s="44">
        <f>RANK(M16,Egyéni!$N$3:$N$168,0)</f>
        <v>47</v>
      </c>
      <c r="O16" s="140"/>
      <c r="P16" s="141"/>
    </row>
    <row r="17" spans="1:21" ht="23.1" customHeight="1" x14ac:dyDescent="0.25">
      <c r="A17" s="53"/>
      <c r="B17" s="117"/>
      <c r="C17" s="54"/>
      <c r="D17" s="30">
        <f t="shared" si="0"/>
        <v>0</v>
      </c>
      <c r="E17" s="54"/>
      <c r="F17" s="30">
        <f t="shared" si="1"/>
        <v>0</v>
      </c>
      <c r="G17" s="54"/>
      <c r="H17" s="30">
        <f t="shared" si="2"/>
        <v>0</v>
      </c>
      <c r="I17" s="54"/>
      <c r="J17" s="30">
        <f t="shared" si="3"/>
        <v>0</v>
      </c>
      <c r="K17" s="58"/>
      <c r="L17" s="30">
        <f>IF(K17&lt;leány!$D$2,0,VLOOKUP(K17,hfut,3,TRUE))</f>
        <v>0</v>
      </c>
      <c r="M17" s="31">
        <f t="shared" si="4"/>
        <v>0</v>
      </c>
      <c r="N17" s="44">
        <f>RANK(M17,Egyéni!$N$3:$N$168,0)</f>
        <v>47</v>
      </c>
      <c r="O17" s="140"/>
      <c r="P17" s="141"/>
    </row>
    <row r="18" spans="1:21" ht="23.1" customHeight="1" x14ac:dyDescent="0.25">
      <c r="A18" s="53"/>
      <c r="B18" s="117"/>
      <c r="C18" s="54"/>
      <c r="D18" s="30">
        <f t="shared" si="0"/>
        <v>0</v>
      </c>
      <c r="E18" s="54"/>
      <c r="F18" s="30">
        <f t="shared" si="1"/>
        <v>0</v>
      </c>
      <c r="G18" s="54"/>
      <c r="H18" s="30">
        <f t="shared" si="2"/>
        <v>0</v>
      </c>
      <c r="I18" s="54"/>
      <c r="J18" s="30">
        <f t="shared" si="3"/>
        <v>0</v>
      </c>
      <c r="K18" s="58"/>
      <c r="L18" s="30">
        <f>IF(K18&lt;leány!$D$2,0,VLOOKUP(K18,hfut,3,TRUE))</f>
        <v>0</v>
      </c>
      <c r="M18" s="31">
        <f t="shared" si="4"/>
        <v>0</v>
      </c>
      <c r="N18" s="44">
        <f>RANK(M18,Egyéni!$N$3:$N$168,0)</f>
        <v>47</v>
      </c>
      <c r="O18" s="140"/>
      <c r="P18" s="141"/>
    </row>
    <row r="19" spans="1:21" ht="23.1" customHeight="1" x14ac:dyDescent="0.25">
      <c r="A19" s="53"/>
      <c r="B19" s="117"/>
      <c r="C19" s="54"/>
      <c r="D19" s="30">
        <f t="shared" si="0"/>
        <v>0</v>
      </c>
      <c r="E19" s="54"/>
      <c r="F19" s="30">
        <f t="shared" si="1"/>
        <v>0</v>
      </c>
      <c r="G19" s="54"/>
      <c r="H19" s="30">
        <f t="shared" si="2"/>
        <v>0</v>
      </c>
      <c r="I19" s="54"/>
      <c r="J19" s="30">
        <f t="shared" si="3"/>
        <v>0</v>
      </c>
      <c r="K19" s="58"/>
      <c r="L19" s="30">
        <f>IF(K19&lt;leány!$D$2,0,VLOOKUP(K19,hfut,3,TRUE))</f>
        <v>0</v>
      </c>
      <c r="M19" s="31">
        <f t="shared" si="4"/>
        <v>0</v>
      </c>
      <c r="N19" s="44">
        <f>RANK(M19,Egyéni!$N$3:$N$168,0)</f>
        <v>47</v>
      </c>
      <c r="O19" s="140"/>
      <c r="P19" s="141"/>
    </row>
    <row r="20" spans="1:21" ht="23.1" customHeight="1" x14ac:dyDescent="0.25">
      <c r="A20" s="53"/>
      <c r="B20" s="117"/>
      <c r="C20" s="54"/>
      <c r="D20" s="30">
        <f t="shared" si="0"/>
        <v>0</v>
      </c>
      <c r="E20" s="54"/>
      <c r="F20" s="30">
        <f t="shared" si="1"/>
        <v>0</v>
      </c>
      <c r="G20" s="54"/>
      <c r="H20" s="30">
        <f t="shared" si="2"/>
        <v>0</v>
      </c>
      <c r="I20" s="54"/>
      <c r="J20" s="30">
        <f t="shared" si="3"/>
        <v>0</v>
      </c>
      <c r="K20" s="58"/>
      <c r="L20" s="30">
        <f>IF(K20&lt;leány!$D$2,0,VLOOKUP(K20,hfut,3,TRUE))</f>
        <v>0</v>
      </c>
      <c r="M20" s="31">
        <f t="shared" si="4"/>
        <v>0</v>
      </c>
      <c r="N20" s="44">
        <f>RANK(M20,Egyéni!$N$3:$N$168,0)</f>
        <v>47</v>
      </c>
      <c r="O20" s="140"/>
      <c r="P20" s="141"/>
      <c r="U20" s="65"/>
    </row>
    <row r="21" spans="1:21" ht="23.1" customHeight="1" x14ac:dyDescent="0.25">
      <c r="A21" s="53"/>
      <c r="B21" s="117"/>
      <c r="C21" s="54"/>
      <c r="D21" s="30">
        <f t="shared" si="0"/>
        <v>0</v>
      </c>
      <c r="E21" s="54"/>
      <c r="F21" s="30">
        <f t="shared" si="1"/>
        <v>0</v>
      </c>
      <c r="G21" s="54"/>
      <c r="H21" s="30">
        <f t="shared" si="2"/>
        <v>0</v>
      </c>
      <c r="I21" s="54"/>
      <c r="J21" s="30">
        <f t="shared" si="3"/>
        <v>0</v>
      </c>
      <c r="K21" s="58"/>
      <c r="L21" s="30">
        <f>IF(K21&lt;leány!$D$2,0,VLOOKUP(K21,hfut,3,TRUE))</f>
        <v>0</v>
      </c>
      <c r="M21" s="31">
        <f t="shared" si="4"/>
        <v>0</v>
      </c>
      <c r="N21" s="44">
        <f>RANK(M21,Egyéni!$N$3:$N$168,0)</f>
        <v>47</v>
      </c>
      <c r="O21" s="140"/>
      <c r="P21" s="141"/>
    </row>
    <row r="22" spans="1:21" ht="23.1" customHeight="1" x14ac:dyDescent="0.25">
      <c r="A22" s="53"/>
      <c r="B22" s="117"/>
      <c r="C22" s="54"/>
      <c r="D22" s="30">
        <f t="shared" si="0"/>
        <v>0</v>
      </c>
      <c r="E22" s="54"/>
      <c r="F22" s="30">
        <f t="shared" si="1"/>
        <v>0</v>
      </c>
      <c r="G22" s="54"/>
      <c r="H22" s="30">
        <f t="shared" si="2"/>
        <v>0</v>
      </c>
      <c r="I22" s="54"/>
      <c r="J22" s="30">
        <f t="shared" si="3"/>
        <v>0</v>
      </c>
      <c r="K22" s="58"/>
      <c r="L22" s="30">
        <f>IF(K22&lt;leány!$D$2,0,VLOOKUP(K22,hfut,3,TRUE))</f>
        <v>0</v>
      </c>
      <c r="M22" s="31">
        <f t="shared" si="4"/>
        <v>0</v>
      </c>
      <c r="N22" s="44">
        <f>RANK(M22,Egyéni!$N$3:$N$168,0)</f>
        <v>47</v>
      </c>
      <c r="O22" s="140"/>
      <c r="P22" s="141"/>
    </row>
    <row r="23" spans="1:21" ht="23.1" customHeight="1" x14ac:dyDescent="0.25">
      <c r="A23" s="53"/>
      <c r="B23" s="117"/>
      <c r="C23" s="54"/>
      <c r="D23" s="30">
        <f t="shared" si="0"/>
        <v>0</v>
      </c>
      <c r="E23" s="54"/>
      <c r="F23" s="30">
        <f t="shared" si="1"/>
        <v>0</v>
      </c>
      <c r="G23" s="54"/>
      <c r="H23" s="30">
        <f t="shared" si="2"/>
        <v>0</v>
      </c>
      <c r="I23" s="54"/>
      <c r="J23" s="30">
        <f t="shared" si="3"/>
        <v>0</v>
      </c>
      <c r="K23" s="58"/>
      <c r="L23" s="30">
        <f>IF(K23&lt;leány!$D$2,0,VLOOKUP(K23,hfut,3,TRUE))</f>
        <v>0</v>
      </c>
      <c r="M23" s="31">
        <f t="shared" si="4"/>
        <v>0</v>
      </c>
      <c r="N23" s="44">
        <f>RANK(M23,Egyéni!$N$3:$N$168,0)</f>
        <v>47</v>
      </c>
      <c r="O23" s="140"/>
      <c r="P23" s="141"/>
    </row>
    <row r="24" spans="1:21" ht="23.1" customHeight="1" x14ac:dyDescent="0.25">
      <c r="A24" s="53"/>
      <c r="B24" s="117"/>
      <c r="C24" s="54"/>
      <c r="D24" s="30">
        <f t="shared" si="0"/>
        <v>0</v>
      </c>
      <c r="E24" s="54"/>
      <c r="F24" s="30">
        <f t="shared" si="1"/>
        <v>0</v>
      </c>
      <c r="G24" s="54"/>
      <c r="H24" s="30">
        <f t="shared" si="2"/>
        <v>0</v>
      </c>
      <c r="I24" s="54"/>
      <c r="J24" s="30">
        <f t="shared" si="3"/>
        <v>0</v>
      </c>
      <c r="K24" s="58"/>
      <c r="L24" s="30">
        <f>IF(K24&lt;leány!$D$2,0,VLOOKUP(K24,hfut,3,TRUE))</f>
        <v>0</v>
      </c>
      <c r="M24" s="31">
        <f t="shared" si="4"/>
        <v>0</v>
      </c>
      <c r="N24" s="44">
        <f>RANK(M24,Egyéni!$N$3:$N$168,0)</f>
        <v>47</v>
      </c>
      <c r="O24" s="140"/>
      <c r="P24" s="141"/>
    </row>
    <row r="25" spans="1:21" ht="23.1" customHeight="1" thickBot="1" x14ac:dyDescent="0.3">
      <c r="A25" s="55"/>
      <c r="B25" s="118"/>
      <c r="C25" s="56"/>
      <c r="D25" s="32">
        <f t="shared" si="0"/>
        <v>0</v>
      </c>
      <c r="E25" s="56"/>
      <c r="F25" s="32">
        <f t="shared" si="1"/>
        <v>0</v>
      </c>
      <c r="G25" s="56"/>
      <c r="H25" s="32">
        <f t="shared" si="2"/>
        <v>0</v>
      </c>
      <c r="I25" s="56"/>
      <c r="J25" s="32">
        <f t="shared" si="3"/>
        <v>0</v>
      </c>
      <c r="K25" s="59"/>
      <c r="L25" s="32">
        <f>IF(K25&lt;leány!$D$2,0,VLOOKUP(K25,hfut,3,TRUE))</f>
        <v>0</v>
      </c>
      <c r="M25" s="33">
        <f t="shared" si="4"/>
        <v>0</v>
      </c>
      <c r="N25" s="45">
        <f>RANK(M25,Egyéni!$N$3:$N$168,0)</f>
        <v>47</v>
      </c>
      <c r="O25" s="142"/>
      <c r="P25" s="143"/>
    </row>
    <row r="26" spans="1:21" ht="19.5" customHeight="1" thickBot="1" x14ac:dyDescent="0.3">
      <c r="C26" s="50"/>
      <c r="D26" s="2"/>
      <c r="E26" s="1"/>
      <c r="F26" s="2"/>
      <c r="G26" s="1"/>
      <c r="H26" s="2"/>
      <c r="I26" s="2"/>
      <c r="J26" s="2"/>
      <c r="K26" s="2"/>
      <c r="L26" s="2"/>
    </row>
    <row r="27" spans="1:21" ht="19.5" customHeight="1" thickBot="1" x14ac:dyDescent="0.3">
      <c r="A27" s="123" t="s">
        <v>196</v>
      </c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5"/>
      <c r="O27" s="128">
        <f>RANK(O29,Csapat!$C$3:P29,0)</f>
        <v>2</v>
      </c>
      <c r="P27" s="129"/>
    </row>
    <row r="28" spans="1:21" ht="19.5" customHeight="1" thickBot="1" x14ac:dyDescent="0.3">
      <c r="A28" s="35" t="s">
        <v>0</v>
      </c>
      <c r="B28" s="36" t="s">
        <v>1</v>
      </c>
      <c r="C28" s="121" t="s">
        <v>174</v>
      </c>
      <c r="D28" s="121"/>
      <c r="E28" s="122" t="s">
        <v>2</v>
      </c>
      <c r="F28" s="122"/>
      <c r="G28" s="122" t="s">
        <v>7</v>
      </c>
      <c r="H28" s="122"/>
      <c r="I28" s="126" t="s">
        <v>175</v>
      </c>
      <c r="J28" s="127"/>
      <c r="K28" s="126" t="s">
        <v>169</v>
      </c>
      <c r="L28" s="127"/>
      <c r="M28" s="36" t="s">
        <v>5</v>
      </c>
      <c r="N28" s="37" t="s">
        <v>6</v>
      </c>
      <c r="O28" s="130"/>
      <c r="P28" s="131"/>
    </row>
    <row r="29" spans="1:21" ht="19.5" customHeight="1" x14ac:dyDescent="0.25">
      <c r="A29" s="60" t="s">
        <v>197</v>
      </c>
      <c r="B29" s="116">
        <v>2011</v>
      </c>
      <c r="C29" s="52">
        <v>14.7</v>
      </c>
      <c r="D29" s="34">
        <f t="shared" ref="D29:D34" si="5">IF(C29&lt;6.19,0,VLOOKUP(C29,rfut,5,TRUE))</f>
        <v>147</v>
      </c>
      <c r="E29" s="54">
        <v>4.42</v>
      </c>
      <c r="F29" s="34">
        <f t="shared" ref="F29:F34" si="6">IF(E29&lt;1.79,0,VLOOKUP(E29,távol,4,TRUE))</f>
        <v>153</v>
      </c>
      <c r="G29" s="61">
        <v>27</v>
      </c>
      <c r="H29" s="34">
        <f t="shared" ref="H29:H34" si="7">IF(G29&lt;4,0,VLOOKUP(G29,kisl,2,TRUE))</f>
        <v>85</v>
      </c>
      <c r="I29" s="61">
        <v>6.38</v>
      </c>
      <c r="J29" s="41">
        <f t="shared" ref="J29:J34" si="8">IF(I29&lt;3,0,VLOOKUP(I29,súly,3,TRUE))</f>
        <v>72</v>
      </c>
      <c r="K29" s="57">
        <v>2.2754629629629631E-3</v>
      </c>
      <c r="L29" s="30">
        <f>IF(K29&lt;leány!$D$2,0,VLOOKUP(K29,hfut,3,TRUE))</f>
        <v>89</v>
      </c>
      <c r="M29" s="31">
        <f t="shared" ref="M29:M34" si="9">SUM(D29,F29,H29,L29,J29)</f>
        <v>546</v>
      </c>
      <c r="N29" s="102">
        <f>RANK(M29,Egyéni!$N$3:$N$168,0)</f>
        <v>11</v>
      </c>
      <c r="O29" s="134">
        <f>SUM(M29:M34)-MIN(M29:M34)</f>
        <v>2616</v>
      </c>
      <c r="P29" s="135"/>
    </row>
    <row r="30" spans="1:21" ht="19.5" customHeight="1" x14ac:dyDescent="0.25">
      <c r="A30" s="53" t="s">
        <v>198</v>
      </c>
      <c r="B30" s="117">
        <v>2011</v>
      </c>
      <c r="C30" s="54">
        <v>14.9</v>
      </c>
      <c r="D30" s="30">
        <f t="shared" si="5"/>
        <v>140</v>
      </c>
      <c r="E30" s="54">
        <v>3.88</v>
      </c>
      <c r="F30" s="34">
        <f t="shared" si="6"/>
        <v>118</v>
      </c>
      <c r="G30" s="62">
        <v>35</v>
      </c>
      <c r="H30" s="30">
        <f t="shared" si="7"/>
        <v>118</v>
      </c>
      <c r="I30" s="62">
        <v>5.91</v>
      </c>
      <c r="J30" s="30">
        <f t="shared" si="8"/>
        <v>61</v>
      </c>
      <c r="K30" s="58">
        <v>2.0300925925925925E-3</v>
      </c>
      <c r="L30" s="30">
        <f>IF(K30&lt;leány!$D$2,0,VLOOKUP(K30,hfut,3,TRUE))</f>
        <v>138</v>
      </c>
      <c r="M30" s="31">
        <f t="shared" si="9"/>
        <v>575</v>
      </c>
      <c r="N30" s="103">
        <f>RANK(M30,Egyéni!$N$3:$N$168,0)</f>
        <v>8</v>
      </c>
      <c r="O30" s="136"/>
      <c r="P30" s="137"/>
    </row>
    <row r="31" spans="1:21" ht="19.5" customHeight="1" x14ac:dyDescent="0.25">
      <c r="A31" s="53" t="s">
        <v>199</v>
      </c>
      <c r="B31" s="117">
        <v>2011</v>
      </c>
      <c r="C31" s="54">
        <v>14.6</v>
      </c>
      <c r="D31" s="30">
        <f t="shared" si="5"/>
        <v>151</v>
      </c>
      <c r="E31" s="54">
        <v>3.88</v>
      </c>
      <c r="F31" s="34">
        <f t="shared" si="6"/>
        <v>118</v>
      </c>
      <c r="G31" s="63">
        <v>29</v>
      </c>
      <c r="H31" s="30">
        <f t="shared" si="7"/>
        <v>93</v>
      </c>
      <c r="I31" s="63">
        <v>5.83</v>
      </c>
      <c r="J31" s="30">
        <f t="shared" si="8"/>
        <v>59</v>
      </c>
      <c r="K31" s="58">
        <v>2.255787037037037E-3</v>
      </c>
      <c r="L31" s="30">
        <f>IF(K31&lt;leány!$D$2,0,VLOOKUP(K31,hfut,3,TRUE))</f>
        <v>93</v>
      </c>
      <c r="M31" s="31">
        <f t="shared" si="9"/>
        <v>514</v>
      </c>
      <c r="N31" s="103">
        <f>RANK(M31,Egyéni!$N$3:$N$168,0)</f>
        <v>17</v>
      </c>
      <c r="O31" s="136"/>
      <c r="P31" s="137"/>
    </row>
    <row r="32" spans="1:21" ht="19.5" customHeight="1" x14ac:dyDescent="0.25">
      <c r="A32" s="53" t="s">
        <v>200</v>
      </c>
      <c r="B32" s="117">
        <v>2012</v>
      </c>
      <c r="C32" s="54">
        <v>15.9</v>
      </c>
      <c r="D32" s="30">
        <f t="shared" si="5"/>
        <v>102</v>
      </c>
      <c r="E32" s="54">
        <v>3.8</v>
      </c>
      <c r="F32" s="34">
        <f t="shared" si="6"/>
        <v>113</v>
      </c>
      <c r="G32" s="63">
        <v>35</v>
      </c>
      <c r="H32" s="30">
        <f t="shared" si="7"/>
        <v>118</v>
      </c>
      <c r="I32" s="63">
        <v>6.36</v>
      </c>
      <c r="J32" s="30">
        <f t="shared" si="8"/>
        <v>71</v>
      </c>
      <c r="K32" s="58">
        <v>2.1631944444444446E-3</v>
      </c>
      <c r="L32" s="30">
        <f>IF(K32&lt;leány!$D$2,0,VLOOKUP(K32,hfut,3,TRUE))</f>
        <v>111</v>
      </c>
      <c r="M32" s="31">
        <f t="shared" si="9"/>
        <v>515</v>
      </c>
      <c r="N32" s="103">
        <f>RANK(M32,Egyéni!$N$3:$N$168,0)</f>
        <v>16</v>
      </c>
      <c r="O32" s="136"/>
      <c r="P32" s="137"/>
    </row>
    <row r="33" spans="1:21" ht="19.5" customHeight="1" x14ac:dyDescent="0.25">
      <c r="A33" s="53" t="s">
        <v>201</v>
      </c>
      <c r="B33" s="117">
        <v>2012</v>
      </c>
      <c r="C33" s="54">
        <v>15.3</v>
      </c>
      <c r="D33" s="30">
        <f t="shared" si="5"/>
        <v>125</v>
      </c>
      <c r="E33" s="54">
        <v>3.79</v>
      </c>
      <c r="F33" s="34">
        <f t="shared" si="6"/>
        <v>113</v>
      </c>
      <c r="G33" s="63">
        <v>27</v>
      </c>
      <c r="H33" s="30">
        <f t="shared" si="7"/>
        <v>85</v>
      </c>
      <c r="I33" s="63">
        <v>6.03</v>
      </c>
      <c r="J33" s="30">
        <f t="shared" si="8"/>
        <v>64</v>
      </c>
      <c r="K33" s="58">
        <v>3.1030092592592593E-3</v>
      </c>
      <c r="L33" s="30">
        <f>IF(K33&lt;leány!$D$2,0,VLOOKUP(K33,hfut,3,TRUE))</f>
        <v>0</v>
      </c>
      <c r="M33" s="31">
        <f t="shared" si="9"/>
        <v>387</v>
      </c>
      <c r="N33" s="103">
        <f>RANK(M33,Egyéni!$N$3:$N$168,0)</f>
        <v>29</v>
      </c>
      <c r="O33" s="47"/>
      <c r="P33" s="48"/>
    </row>
    <row r="34" spans="1:21" ht="19.5" customHeight="1" thickBot="1" x14ac:dyDescent="0.3">
      <c r="A34" s="55" t="s">
        <v>202</v>
      </c>
      <c r="B34" s="118">
        <v>2012</v>
      </c>
      <c r="C34" s="56">
        <v>15.9</v>
      </c>
      <c r="D34" s="32">
        <f t="shared" si="5"/>
        <v>102</v>
      </c>
      <c r="E34" s="56">
        <v>3.66</v>
      </c>
      <c r="F34" s="32">
        <f t="shared" si="6"/>
        <v>104</v>
      </c>
      <c r="G34" s="64">
        <v>35</v>
      </c>
      <c r="H34" s="32">
        <f t="shared" si="7"/>
        <v>118</v>
      </c>
      <c r="I34" s="64">
        <v>6.66</v>
      </c>
      <c r="J34" s="32">
        <f t="shared" si="8"/>
        <v>78</v>
      </c>
      <c r="K34" s="59">
        <v>2.40625E-3</v>
      </c>
      <c r="L34" s="32">
        <f>IF(K34&lt;leány!$D$2,0,VLOOKUP(K34,hfut,3,TRUE))</f>
        <v>64</v>
      </c>
      <c r="M34" s="33">
        <f t="shared" si="9"/>
        <v>466</v>
      </c>
      <c r="N34" s="46">
        <f>RANK(M34,Egyéni!$N$3:$N$168,0)</f>
        <v>23</v>
      </c>
      <c r="O34" s="132"/>
      <c r="P34" s="133"/>
    </row>
    <row r="35" spans="1:21" ht="19.5" customHeight="1" x14ac:dyDescent="0.25">
      <c r="U35" s="100"/>
    </row>
    <row r="36" spans="1:21" ht="19.5" customHeight="1" thickBot="1" x14ac:dyDescent="0.3"/>
    <row r="37" spans="1:21" ht="19.5" customHeight="1" thickBot="1" x14ac:dyDescent="0.3">
      <c r="A37" s="123" t="s">
        <v>203</v>
      </c>
      <c r="B37" s="124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5"/>
      <c r="O37" s="128">
        <f>RANK(O39,Csapat!$C$3:P39,0)</f>
        <v>4</v>
      </c>
      <c r="P37" s="129"/>
    </row>
    <row r="38" spans="1:21" ht="19.5" customHeight="1" thickBot="1" x14ac:dyDescent="0.3">
      <c r="A38" s="35" t="s">
        <v>0</v>
      </c>
      <c r="B38" s="36" t="s">
        <v>1</v>
      </c>
      <c r="C38" s="121" t="s">
        <v>174</v>
      </c>
      <c r="D38" s="121"/>
      <c r="E38" s="122" t="s">
        <v>2</v>
      </c>
      <c r="F38" s="122"/>
      <c r="G38" s="122" t="s">
        <v>7</v>
      </c>
      <c r="H38" s="122"/>
      <c r="I38" s="126" t="s">
        <v>175</v>
      </c>
      <c r="J38" s="127"/>
      <c r="K38" s="126" t="s">
        <v>169</v>
      </c>
      <c r="L38" s="127"/>
      <c r="M38" s="36" t="s">
        <v>5</v>
      </c>
      <c r="N38" s="37" t="s">
        <v>6</v>
      </c>
      <c r="O38" s="130"/>
      <c r="P38" s="131"/>
    </row>
    <row r="39" spans="1:21" ht="19.5" customHeight="1" x14ac:dyDescent="0.25">
      <c r="A39" s="60" t="s">
        <v>204</v>
      </c>
      <c r="B39" s="116">
        <v>2012</v>
      </c>
      <c r="C39" s="52">
        <v>18</v>
      </c>
      <c r="D39" s="34">
        <f t="shared" ref="D39:D44" si="10">IF(C39&lt;6.19,0,VLOOKUP(C39,rfut,5,TRUE))</f>
        <v>31</v>
      </c>
      <c r="E39" s="54">
        <v>3.1</v>
      </c>
      <c r="F39" s="34">
        <f t="shared" ref="F39:F44" si="11">IF(E39&lt;1.79,0,VLOOKUP(E39,távol,4,TRUE))</f>
        <v>71</v>
      </c>
      <c r="G39" s="61">
        <v>17</v>
      </c>
      <c r="H39" s="34">
        <f t="shared" ref="H39:H44" si="12">IF(G39&lt;4,0,VLOOKUP(G39,kisl,2,TRUE))</f>
        <v>46</v>
      </c>
      <c r="I39" s="61">
        <v>4.82</v>
      </c>
      <c r="J39" s="41">
        <f t="shared" ref="J39:J44" si="13">IF(I39&lt;3,0,VLOOKUP(I39,súly,3,TRUE))</f>
        <v>38</v>
      </c>
      <c r="K39" s="57">
        <v>2.2222222222222222E-3</v>
      </c>
      <c r="L39" s="30">
        <f>IF(K39&lt;leány!$D$2,0,VLOOKUP(K39,hfut,3,TRUE))</f>
        <v>99</v>
      </c>
      <c r="M39" s="31">
        <f t="shared" ref="M39:M44" si="14">SUM(D39,F39,H39,L39,J39)</f>
        <v>285</v>
      </c>
      <c r="N39" s="102">
        <f>RANK(M39,Egyéni!$N$3:$N$168,0)</f>
        <v>41</v>
      </c>
      <c r="O39" s="134">
        <f>SUM(M39:M44)-MIN(M39:M44)</f>
        <v>2183</v>
      </c>
      <c r="P39" s="135"/>
    </row>
    <row r="40" spans="1:21" ht="19.5" customHeight="1" x14ac:dyDescent="0.25">
      <c r="A40" s="53" t="s">
        <v>205</v>
      </c>
      <c r="B40" s="117">
        <v>2011</v>
      </c>
      <c r="C40" s="54">
        <v>14.9</v>
      </c>
      <c r="D40" s="30">
        <f t="shared" si="10"/>
        <v>140</v>
      </c>
      <c r="E40" s="54">
        <v>3.55</v>
      </c>
      <c r="F40" s="34">
        <f t="shared" si="11"/>
        <v>98</v>
      </c>
      <c r="G40" s="62">
        <v>25</v>
      </c>
      <c r="H40" s="30">
        <f t="shared" si="12"/>
        <v>77</v>
      </c>
      <c r="I40" s="62">
        <v>6.7</v>
      </c>
      <c r="J40" s="30">
        <f t="shared" si="13"/>
        <v>79</v>
      </c>
      <c r="K40" s="58">
        <v>2.1493055555555553E-3</v>
      </c>
      <c r="L40" s="30">
        <f>IF(K40&lt;leány!$D$2,0,VLOOKUP(K40,hfut,3,TRUE))</f>
        <v>114</v>
      </c>
      <c r="M40" s="31">
        <f t="shared" si="14"/>
        <v>508</v>
      </c>
      <c r="N40" s="103">
        <f>RANK(M40,Egyéni!$N$3:$N$168,0)</f>
        <v>18</v>
      </c>
      <c r="O40" s="136"/>
      <c r="P40" s="137"/>
    </row>
    <row r="41" spans="1:21" ht="19.5" customHeight="1" x14ac:dyDescent="0.25">
      <c r="A41" s="53" t="s">
        <v>206</v>
      </c>
      <c r="B41" s="117">
        <v>2011</v>
      </c>
      <c r="C41" s="54">
        <v>15.7</v>
      </c>
      <c r="D41" s="30">
        <f t="shared" si="10"/>
        <v>110</v>
      </c>
      <c r="E41" s="54">
        <v>3.31</v>
      </c>
      <c r="F41" s="34">
        <f t="shared" si="11"/>
        <v>84</v>
      </c>
      <c r="G41" s="63">
        <v>21</v>
      </c>
      <c r="H41" s="30">
        <f t="shared" si="12"/>
        <v>62</v>
      </c>
      <c r="I41" s="63">
        <v>4.49</v>
      </c>
      <c r="J41" s="30">
        <f t="shared" si="13"/>
        <v>31</v>
      </c>
      <c r="K41" s="58">
        <v>2.5902777777777777E-3</v>
      </c>
      <c r="L41" s="30">
        <f>IF(K41&lt;leány!$D$2,0,VLOOKUP(K41,hfut,3,TRUE))</f>
        <v>32</v>
      </c>
      <c r="M41" s="31">
        <f t="shared" si="14"/>
        <v>319</v>
      </c>
      <c r="N41" s="103">
        <f>RANK(M41,Egyéni!$N$3:$N$168,0)</f>
        <v>38</v>
      </c>
      <c r="O41" s="136"/>
      <c r="P41" s="137"/>
    </row>
    <row r="42" spans="1:21" ht="19.5" customHeight="1" x14ac:dyDescent="0.25">
      <c r="A42" s="53" t="s">
        <v>207</v>
      </c>
      <c r="B42" s="117">
        <v>2012</v>
      </c>
      <c r="C42" s="54">
        <v>13.6</v>
      </c>
      <c r="D42" s="30">
        <f t="shared" si="10"/>
        <v>194</v>
      </c>
      <c r="E42" s="54">
        <v>3.86</v>
      </c>
      <c r="F42" s="34">
        <f t="shared" si="11"/>
        <v>117</v>
      </c>
      <c r="G42" s="63">
        <v>19.5</v>
      </c>
      <c r="H42" s="30">
        <f t="shared" si="12"/>
        <v>56</v>
      </c>
      <c r="I42" s="63">
        <v>5.85</v>
      </c>
      <c r="J42" s="30">
        <f t="shared" si="13"/>
        <v>60</v>
      </c>
      <c r="K42" s="58">
        <v>2.0949074074074073E-3</v>
      </c>
      <c r="L42" s="30">
        <f>IF(K42&lt;leány!$D$2,0,VLOOKUP(K42,hfut,3,TRUE))</f>
        <v>125</v>
      </c>
      <c r="M42" s="31">
        <f t="shared" si="14"/>
        <v>552</v>
      </c>
      <c r="N42" s="103">
        <f>RANK(M42,Egyéni!$N$3:$N$168,0)</f>
        <v>10</v>
      </c>
      <c r="O42" s="136"/>
      <c r="P42" s="137"/>
    </row>
    <row r="43" spans="1:21" ht="19.5" customHeight="1" x14ac:dyDescent="0.25">
      <c r="A43" s="53" t="s">
        <v>208</v>
      </c>
      <c r="B43" s="117">
        <v>2012</v>
      </c>
      <c r="C43" s="54">
        <v>14.8</v>
      </c>
      <c r="D43" s="30">
        <f t="shared" si="10"/>
        <v>144</v>
      </c>
      <c r="E43" s="54">
        <v>3.94</v>
      </c>
      <c r="F43" s="34">
        <f t="shared" si="11"/>
        <v>122</v>
      </c>
      <c r="G43" s="63">
        <v>33</v>
      </c>
      <c r="H43" s="30">
        <f t="shared" si="12"/>
        <v>110</v>
      </c>
      <c r="I43" s="63">
        <v>5.78</v>
      </c>
      <c r="J43" s="30">
        <f t="shared" si="13"/>
        <v>58</v>
      </c>
      <c r="K43" s="58">
        <v>2.2986111111111111E-3</v>
      </c>
      <c r="L43" s="30">
        <f>IF(K43&lt;leány!$D$2,0,VLOOKUP(K43,hfut,3,TRUE))</f>
        <v>85</v>
      </c>
      <c r="M43" s="31">
        <f t="shared" si="14"/>
        <v>519</v>
      </c>
      <c r="N43" s="103">
        <f>RANK(M43,Egyéni!$N$3:$N$168,0)</f>
        <v>15</v>
      </c>
      <c r="O43" s="47"/>
      <c r="P43" s="48"/>
    </row>
    <row r="44" spans="1:21" ht="19.5" customHeight="1" thickBot="1" x14ac:dyDescent="0.3">
      <c r="A44" s="55"/>
      <c r="B44" s="118"/>
      <c r="C44" s="56"/>
      <c r="D44" s="32">
        <f t="shared" si="10"/>
        <v>0</v>
      </c>
      <c r="E44" s="56"/>
      <c r="F44" s="32">
        <f t="shared" si="11"/>
        <v>0</v>
      </c>
      <c r="G44" s="64"/>
      <c r="H44" s="32">
        <f t="shared" si="12"/>
        <v>0</v>
      </c>
      <c r="I44" s="64"/>
      <c r="J44" s="32">
        <f t="shared" si="13"/>
        <v>0</v>
      </c>
      <c r="K44" s="59"/>
      <c r="L44" s="32">
        <f>IF(K44&lt;leány!$D$2,0,VLOOKUP(K44,hfut,3,TRUE))</f>
        <v>0</v>
      </c>
      <c r="M44" s="33">
        <f t="shared" si="14"/>
        <v>0</v>
      </c>
      <c r="N44" s="46">
        <f>RANK(M44,Egyéni!$N$3:$N$168,0)</f>
        <v>47</v>
      </c>
      <c r="O44" s="132"/>
      <c r="P44" s="133"/>
    </row>
    <row r="45" spans="1:21" ht="19.5" customHeight="1" x14ac:dyDescent="0.25"/>
    <row r="46" spans="1:21" ht="19.5" customHeight="1" thickBot="1" x14ac:dyDescent="0.3"/>
    <row r="47" spans="1:21" ht="19.5" customHeight="1" thickBot="1" x14ac:dyDescent="0.3">
      <c r="A47" s="123" t="s">
        <v>209</v>
      </c>
      <c r="B47" s="124"/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5"/>
      <c r="O47" s="128">
        <f>RANK(O49,Csapat!$C$3:P49,0)</f>
        <v>7</v>
      </c>
      <c r="P47" s="129"/>
    </row>
    <row r="48" spans="1:21" ht="19.5" customHeight="1" thickBot="1" x14ac:dyDescent="0.3">
      <c r="A48" s="35" t="s">
        <v>0</v>
      </c>
      <c r="B48" s="36" t="s">
        <v>1</v>
      </c>
      <c r="C48" s="121" t="s">
        <v>174</v>
      </c>
      <c r="D48" s="121"/>
      <c r="E48" s="122" t="s">
        <v>2</v>
      </c>
      <c r="F48" s="122"/>
      <c r="G48" s="122" t="s">
        <v>7</v>
      </c>
      <c r="H48" s="122"/>
      <c r="I48" s="126" t="s">
        <v>175</v>
      </c>
      <c r="J48" s="127"/>
      <c r="K48" s="126" t="s">
        <v>169</v>
      </c>
      <c r="L48" s="127"/>
      <c r="M48" s="36" t="s">
        <v>5</v>
      </c>
      <c r="N48" s="37" t="s">
        <v>6</v>
      </c>
      <c r="O48" s="130"/>
      <c r="P48" s="131"/>
    </row>
    <row r="49" spans="1:16" ht="19.5" customHeight="1" x14ac:dyDescent="0.25">
      <c r="A49" s="60" t="s">
        <v>210</v>
      </c>
      <c r="B49" s="116">
        <v>2012</v>
      </c>
      <c r="C49" s="52">
        <v>16.2</v>
      </c>
      <c r="D49" s="34">
        <f t="shared" ref="D49:D54" si="15">IF(C49&lt;6.19,0,VLOOKUP(C49,rfut,5,TRUE))</f>
        <v>91</v>
      </c>
      <c r="E49" s="54">
        <v>3.05</v>
      </c>
      <c r="F49" s="34">
        <f t="shared" ref="F49:F54" si="16">IF(E49&lt;1.79,0,VLOOKUP(E49,távol,4,TRUE))</f>
        <v>68</v>
      </c>
      <c r="G49" s="61">
        <v>21</v>
      </c>
      <c r="H49" s="34">
        <f t="shared" ref="H49:H54" si="17">IF(G49&lt;4,0,VLOOKUP(G49,kisl,2,TRUE))</f>
        <v>62</v>
      </c>
      <c r="I49" s="61">
        <v>5.89</v>
      </c>
      <c r="J49" s="41">
        <f t="shared" ref="J49:J54" si="18">IF(I49&lt;3,0,VLOOKUP(I49,súly,3,TRUE))</f>
        <v>61</v>
      </c>
      <c r="K49" s="57">
        <v>2.2083333333333334E-3</v>
      </c>
      <c r="L49" s="30">
        <f>IF(K49&lt;leány!$D$2,0,VLOOKUP(K49,hfut,3,TRUE))</f>
        <v>102</v>
      </c>
      <c r="M49" s="31">
        <f t="shared" ref="M49:M54" si="19">SUM(D49,F49,H49,L49,J49)</f>
        <v>384</v>
      </c>
      <c r="N49" s="102">
        <f>RANK(M49,Egyéni!$N$3:$N$168,0)</f>
        <v>31</v>
      </c>
      <c r="O49" s="134">
        <f>SUM(M49:M54)-MIN(M49:M54)</f>
        <v>1926</v>
      </c>
      <c r="P49" s="135"/>
    </row>
    <row r="50" spans="1:16" ht="19.5" customHeight="1" x14ac:dyDescent="0.25">
      <c r="A50" s="53" t="s">
        <v>211</v>
      </c>
      <c r="B50" s="117">
        <v>2011</v>
      </c>
      <c r="C50" s="54">
        <v>15.7</v>
      </c>
      <c r="D50" s="30">
        <f t="shared" si="15"/>
        <v>110</v>
      </c>
      <c r="E50" s="54">
        <v>2.98</v>
      </c>
      <c r="F50" s="34">
        <f t="shared" si="16"/>
        <v>64</v>
      </c>
      <c r="G50" s="62">
        <v>11</v>
      </c>
      <c r="H50" s="30">
        <f t="shared" si="17"/>
        <v>25</v>
      </c>
      <c r="I50" s="62">
        <v>4.82</v>
      </c>
      <c r="J50" s="30">
        <f t="shared" si="18"/>
        <v>38</v>
      </c>
      <c r="K50" s="58">
        <v>2.488425925925926E-3</v>
      </c>
      <c r="L50" s="30">
        <f>IF(K50&lt;leány!$D$2,0,VLOOKUP(K50,hfut,3,TRUE))</f>
        <v>49</v>
      </c>
      <c r="M50" s="31">
        <f t="shared" si="19"/>
        <v>286</v>
      </c>
      <c r="N50" s="103">
        <f>RANK(M50,Egyéni!$N$3:$N$168,0)</f>
        <v>39</v>
      </c>
      <c r="O50" s="136"/>
      <c r="P50" s="137"/>
    </row>
    <row r="51" spans="1:16" ht="19.5" customHeight="1" x14ac:dyDescent="0.25">
      <c r="A51" s="53" t="s">
        <v>212</v>
      </c>
      <c r="B51" s="117">
        <v>2011</v>
      </c>
      <c r="C51" s="54">
        <v>15.9</v>
      </c>
      <c r="D51" s="30">
        <f t="shared" si="15"/>
        <v>102</v>
      </c>
      <c r="E51" s="54">
        <v>3.55</v>
      </c>
      <c r="F51" s="34">
        <f t="shared" si="16"/>
        <v>98</v>
      </c>
      <c r="G51" s="63">
        <v>19</v>
      </c>
      <c r="H51" s="30">
        <f t="shared" si="17"/>
        <v>54</v>
      </c>
      <c r="I51" s="63">
        <v>6.4</v>
      </c>
      <c r="J51" s="30">
        <f t="shared" si="18"/>
        <v>72</v>
      </c>
      <c r="K51" s="58">
        <v>2.3333333333333331E-3</v>
      </c>
      <c r="L51" s="30">
        <f>IF(K51&lt;leány!$D$2,0,VLOOKUP(K51,hfut,3,TRUE))</f>
        <v>78</v>
      </c>
      <c r="M51" s="31">
        <f t="shared" si="19"/>
        <v>404</v>
      </c>
      <c r="N51" s="103">
        <f>RANK(M51,Egyéni!$N$3:$N$168,0)</f>
        <v>26</v>
      </c>
      <c r="O51" s="136"/>
      <c r="P51" s="137"/>
    </row>
    <row r="52" spans="1:16" ht="19.5" customHeight="1" x14ac:dyDescent="0.25">
      <c r="A52" s="53" t="s">
        <v>213</v>
      </c>
      <c r="B52" s="117">
        <v>2012</v>
      </c>
      <c r="C52" s="54">
        <v>16.3</v>
      </c>
      <c r="D52" s="30">
        <f t="shared" si="15"/>
        <v>88</v>
      </c>
      <c r="E52" s="54">
        <v>3.51</v>
      </c>
      <c r="F52" s="34">
        <f t="shared" si="16"/>
        <v>95</v>
      </c>
      <c r="G52" s="63">
        <v>24</v>
      </c>
      <c r="H52" s="30">
        <f t="shared" si="17"/>
        <v>73</v>
      </c>
      <c r="I52" s="63">
        <v>5.0199999999999996</v>
      </c>
      <c r="J52" s="30">
        <f t="shared" si="18"/>
        <v>42</v>
      </c>
      <c r="K52" s="58">
        <v>2.2754629629629631E-3</v>
      </c>
      <c r="L52" s="30">
        <f>IF(K52&lt;leány!$D$2,0,VLOOKUP(K52,hfut,3,TRUE))</f>
        <v>89</v>
      </c>
      <c r="M52" s="31">
        <f t="shared" si="19"/>
        <v>387</v>
      </c>
      <c r="N52" s="103">
        <f>RANK(M52,Egyéni!$N$3:$N$168,0)</f>
        <v>29</v>
      </c>
      <c r="O52" s="136"/>
      <c r="P52" s="137"/>
    </row>
    <row r="53" spans="1:16" ht="19.5" customHeight="1" x14ac:dyDescent="0.25">
      <c r="A53" s="53" t="s">
        <v>214</v>
      </c>
      <c r="B53" s="117">
        <v>2012</v>
      </c>
      <c r="C53" s="54">
        <v>16.2</v>
      </c>
      <c r="D53" s="30">
        <f t="shared" si="15"/>
        <v>91</v>
      </c>
      <c r="E53" s="54">
        <v>2.84</v>
      </c>
      <c r="F53" s="34">
        <f t="shared" si="16"/>
        <v>56</v>
      </c>
      <c r="G53" s="63">
        <v>17</v>
      </c>
      <c r="H53" s="30">
        <f t="shared" si="17"/>
        <v>46</v>
      </c>
      <c r="I53" s="63">
        <v>5.54</v>
      </c>
      <c r="J53" s="30">
        <f t="shared" si="18"/>
        <v>53</v>
      </c>
      <c r="K53" s="58">
        <v>2.2662037037037039E-3</v>
      </c>
      <c r="L53" s="30">
        <f>IF(K53&lt;leány!$D$2,0,VLOOKUP(K53,hfut,3,TRUE))</f>
        <v>91</v>
      </c>
      <c r="M53" s="31">
        <f t="shared" si="19"/>
        <v>337</v>
      </c>
      <c r="N53" s="103">
        <f>RANK(M53,Egyéni!$N$3:$N$168,0)</f>
        <v>36</v>
      </c>
      <c r="O53" s="47"/>
      <c r="P53" s="48"/>
    </row>
    <row r="54" spans="1:16" ht="19.5" customHeight="1" thickBot="1" x14ac:dyDescent="0.3">
      <c r="A54" s="55" t="s">
        <v>215</v>
      </c>
      <c r="B54" s="118">
        <v>2011</v>
      </c>
      <c r="C54" s="56">
        <v>15.7</v>
      </c>
      <c r="D54" s="32">
        <f t="shared" si="15"/>
        <v>110</v>
      </c>
      <c r="E54" s="56">
        <v>3.35</v>
      </c>
      <c r="F54" s="32">
        <f t="shared" si="16"/>
        <v>86</v>
      </c>
      <c r="G54" s="64">
        <v>29</v>
      </c>
      <c r="H54" s="32">
        <f t="shared" si="17"/>
        <v>93</v>
      </c>
      <c r="I54" s="64">
        <v>6.54</v>
      </c>
      <c r="J54" s="32">
        <f t="shared" si="18"/>
        <v>76</v>
      </c>
      <c r="K54" s="59">
        <v>2.4895833333333332E-3</v>
      </c>
      <c r="L54" s="32">
        <f>IF(K54&lt;leány!$D$2,0,VLOOKUP(K54,hfut,3,TRUE))</f>
        <v>49</v>
      </c>
      <c r="M54" s="33">
        <f t="shared" si="19"/>
        <v>414</v>
      </c>
      <c r="N54" s="46">
        <f>RANK(M54,Egyéni!$N$3:$N$168,0)</f>
        <v>25</v>
      </c>
      <c r="O54" s="132"/>
      <c r="P54" s="133"/>
    </row>
    <row r="55" spans="1:16" ht="19.5" customHeight="1" x14ac:dyDescent="0.25"/>
    <row r="56" spans="1:16" ht="19.5" customHeight="1" thickBot="1" x14ac:dyDescent="0.3">
      <c r="A56" s="101"/>
    </row>
    <row r="57" spans="1:16" ht="19.5" customHeight="1" thickBot="1" x14ac:dyDescent="0.3">
      <c r="A57" s="123" t="s">
        <v>216</v>
      </c>
      <c r="B57" s="124"/>
      <c r="C57" s="124"/>
      <c r="D57" s="124"/>
      <c r="E57" s="124"/>
      <c r="F57" s="124"/>
      <c r="G57" s="124"/>
      <c r="H57" s="124"/>
      <c r="I57" s="124"/>
      <c r="J57" s="124"/>
      <c r="K57" s="124"/>
      <c r="L57" s="124"/>
      <c r="M57" s="124"/>
      <c r="N57" s="125"/>
      <c r="O57" s="128">
        <f>RANK(O59,Csapat!$C$3:P59,0)</f>
        <v>3</v>
      </c>
      <c r="P57" s="129"/>
    </row>
    <row r="58" spans="1:16" ht="19.5" customHeight="1" thickBot="1" x14ac:dyDescent="0.3">
      <c r="A58" s="35" t="s">
        <v>0</v>
      </c>
      <c r="B58" s="36" t="s">
        <v>1</v>
      </c>
      <c r="C58" s="121" t="s">
        <v>174</v>
      </c>
      <c r="D58" s="121"/>
      <c r="E58" s="122" t="s">
        <v>2</v>
      </c>
      <c r="F58" s="122"/>
      <c r="G58" s="122" t="s">
        <v>7</v>
      </c>
      <c r="H58" s="122"/>
      <c r="I58" s="126" t="s">
        <v>175</v>
      </c>
      <c r="J58" s="127"/>
      <c r="K58" s="126" t="s">
        <v>169</v>
      </c>
      <c r="L58" s="127"/>
      <c r="M58" s="36" t="s">
        <v>5</v>
      </c>
      <c r="N58" s="37" t="s">
        <v>6</v>
      </c>
      <c r="O58" s="130"/>
      <c r="P58" s="131"/>
    </row>
    <row r="59" spans="1:16" ht="19.5" customHeight="1" x14ac:dyDescent="0.25">
      <c r="A59" s="60" t="s">
        <v>217</v>
      </c>
      <c r="B59" s="116">
        <v>2011</v>
      </c>
      <c r="C59" s="52">
        <v>16.2</v>
      </c>
      <c r="D59" s="34">
        <f t="shared" ref="D59:D64" si="20">IF(C59&lt;6.19,0,VLOOKUP(C59,rfut,5,TRUE))</f>
        <v>91</v>
      </c>
      <c r="E59" s="54">
        <v>3.46</v>
      </c>
      <c r="F59" s="34">
        <f t="shared" ref="F59:F64" si="21">IF(E59&lt;1.79,0,VLOOKUP(E59,távol,4,TRUE))</f>
        <v>92</v>
      </c>
      <c r="G59" s="61">
        <v>49</v>
      </c>
      <c r="H59" s="34">
        <f t="shared" ref="H59:H64" si="22">IF(G59&lt;4,0,VLOOKUP(G59,kisl,2,TRUE))</f>
        <v>182</v>
      </c>
      <c r="I59" s="61">
        <v>7.04</v>
      </c>
      <c r="J59" s="41">
        <f t="shared" ref="J59:J64" si="23">IF(I59&lt;3,0,VLOOKUP(I59,súly,3,TRUE))</f>
        <v>87</v>
      </c>
      <c r="K59" s="57">
        <v>2.3449074074074075E-3</v>
      </c>
      <c r="L59" s="30">
        <f>IF(K59&lt;leány!$D$2,0,VLOOKUP(K59,hfut,3,TRUE))</f>
        <v>76</v>
      </c>
      <c r="M59" s="31">
        <f t="shared" ref="M59:M64" si="24">SUM(D59,F59,H59,L59,J59)</f>
        <v>528</v>
      </c>
      <c r="N59" s="102">
        <f>RANK(M59,Egyéni!$N$3:$N$168,0)</f>
        <v>13</v>
      </c>
      <c r="O59" s="134">
        <f>SUM(M59:M64)-MIN(M59:M64)</f>
        <v>2370</v>
      </c>
      <c r="P59" s="135"/>
    </row>
    <row r="60" spans="1:16" ht="19.5" customHeight="1" x14ac:dyDescent="0.25">
      <c r="A60" s="53" t="s">
        <v>218</v>
      </c>
      <c r="B60" s="117">
        <v>2012</v>
      </c>
      <c r="C60" s="54">
        <v>17.5</v>
      </c>
      <c r="D60" s="30">
        <f t="shared" si="20"/>
        <v>47</v>
      </c>
      <c r="E60" s="54">
        <v>3.31</v>
      </c>
      <c r="F60" s="34">
        <f t="shared" si="21"/>
        <v>84</v>
      </c>
      <c r="G60" s="62">
        <v>31</v>
      </c>
      <c r="H60" s="30">
        <f t="shared" si="22"/>
        <v>101</v>
      </c>
      <c r="I60" s="62">
        <v>5.49</v>
      </c>
      <c r="J60" s="30">
        <f t="shared" si="23"/>
        <v>52</v>
      </c>
      <c r="K60" s="58">
        <v>2.3668981481481484E-3</v>
      </c>
      <c r="L60" s="30">
        <f>IF(K60&lt;leány!$D$2,0,VLOOKUP(K60,hfut,3,TRUE))</f>
        <v>72</v>
      </c>
      <c r="M60" s="31">
        <f t="shared" si="24"/>
        <v>356</v>
      </c>
      <c r="N60" s="103">
        <f>RANK(M60,Egyéni!$N$3:$N$168,0)</f>
        <v>35</v>
      </c>
      <c r="O60" s="136"/>
      <c r="P60" s="137"/>
    </row>
    <row r="61" spans="1:16" ht="19.5" customHeight="1" x14ac:dyDescent="0.25">
      <c r="A61" s="53" t="s">
        <v>219</v>
      </c>
      <c r="B61" s="117">
        <v>2012</v>
      </c>
      <c r="C61" s="54">
        <v>14.4</v>
      </c>
      <c r="D61" s="30">
        <f t="shared" si="20"/>
        <v>160</v>
      </c>
      <c r="E61" s="54">
        <v>3.91</v>
      </c>
      <c r="F61" s="34">
        <f t="shared" si="21"/>
        <v>120</v>
      </c>
      <c r="G61" s="63">
        <v>42</v>
      </c>
      <c r="H61" s="30">
        <f t="shared" si="22"/>
        <v>148</v>
      </c>
      <c r="I61" s="63">
        <v>7.11</v>
      </c>
      <c r="J61" s="30">
        <f t="shared" si="23"/>
        <v>88</v>
      </c>
      <c r="K61" s="58">
        <v>1.9837962962962964E-3</v>
      </c>
      <c r="L61" s="30">
        <f>IF(K61&lt;leány!$D$2,0,VLOOKUP(K61,hfut,3,TRUE))</f>
        <v>148</v>
      </c>
      <c r="M61" s="31">
        <f t="shared" si="24"/>
        <v>664</v>
      </c>
      <c r="N61" s="103">
        <f>RANK(M61,Egyéni!$N$3:$N$168,0)</f>
        <v>5</v>
      </c>
      <c r="O61" s="136"/>
      <c r="P61" s="137"/>
    </row>
    <row r="62" spans="1:16" ht="19.5" customHeight="1" x14ac:dyDescent="0.25">
      <c r="A62" s="53" t="s">
        <v>220</v>
      </c>
      <c r="B62" s="117">
        <v>2012</v>
      </c>
      <c r="C62" s="54">
        <v>16.2</v>
      </c>
      <c r="D62" s="30">
        <f t="shared" si="20"/>
        <v>91</v>
      </c>
      <c r="E62" s="54">
        <v>3.55</v>
      </c>
      <c r="F62" s="34">
        <f t="shared" si="21"/>
        <v>98</v>
      </c>
      <c r="G62" s="63">
        <v>31.5</v>
      </c>
      <c r="H62" s="30">
        <f t="shared" si="22"/>
        <v>103</v>
      </c>
      <c r="I62" s="63">
        <v>5.79</v>
      </c>
      <c r="J62" s="30">
        <f t="shared" si="23"/>
        <v>58</v>
      </c>
      <c r="K62" s="58">
        <v>2.2812499999999999E-3</v>
      </c>
      <c r="L62" s="30">
        <f>IF(K62&lt;leány!$D$2,0,VLOOKUP(K62,hfut,3,TRUE))</f>
        <v>88</v>
      </c>
      <c r="M62" s="31">
        <f t="shared" si="24"/>
        <v>438</v>
      </c>
      <c r="N62" s="103">
        <f>RANK(M62,Egyéni!$N$3:$N$168,0)</f>
        <v>24</v>
      </c>
      <c r="O62" s="136"/>
      <c r="P62" s="137"/>
    </row>
    <row r="63" spans="1:16" ht="19.5" customHeight="1" x14ac:dyDescent="0.25">
      <c r="A63" s="53" t="s">
        <v>221</v>
      </c>
      <c r="B63" s="117">
        <v>2012</v>
      </c>
      <c r="C63" s="54">
        <v>17.100000000000001</v>
      </c>
      <c r="D63" s="30">
        <f t="shared" si="20"/>
        <v>61</v>
      </c>
      <c r="E63" s="54">
        <v>3.49</v>
      </c>
      <c r="F63" s="34">
        <f t="shared" si="21"/>
        <v>94</v>
      </c>
      <c r="G63" s="63">
        <v>36</v>
      </c>
      <c r="H63" s="30">
        <f t="shared" si="22"/>
        <v>122</v>
      </c>
      <c r="I63" s="63">
        <v>6.08</v>
      </c>
      <c r="J63" s="30">
        <f t="shared" si="23"/>
        <v>65</v>
      </c>
      <c r="K63" s="58">
        <v>2.5324074074074077E-3</v>
      </c>
      <c r="L63" s="30">
        <f>IF(K63&lt;leány!$D$2,0,VLOOKUP(K63,hfut,3,TRUE))</f>
        <v>42</v>
      </c>
      <c r="M63" s="31">
        <f t="shared" si="24"/>
        <v>384</v>
      </c>
      <c r="N63" s="103">
        <f>RANK(M63,Egyéni!$N$3:$N$168,0)</f>
        <v>31</v>
      </c>
      <c r="O63" s="47"/>
      <c r="P63" s="48"/>
    </row>
    <row r="64" spans="1:16" ht="19.5" customHeight="1" thickBot="1" x14ac:dyDescent="0.3">
      <c r="A64" s="55"/>
      <c r="B64" s="118"/>
      <c r="C64" s="56"/>
      <c r="D64" s="32">
        <f t="shared" si="20"/>
        <v>0</v>
      </c>
      <c r="E64" s="56"/>
      <c r="F64" s="32">
        <f t="shared" si="21"/>
        <v>0</v>
      </c>
      <c r="G64" s="64"/>
      <c r="H64" s="32">
        <f t="shared" si="22"/>
        <v>0</v>
      </c>
      <c r="I64" s="64"/>
      <c r="J64" s="32">
        <f t="shared" si="23"/>
        <v>0</v>
      </c>
      <c r="K64" s="59"/>
      <c r="L64" s="32">
        <f>IF(K64&lt;leány!$D$2,0,VLOOKUP(K64,hfut,3,TRUE))</f>
        <v>0</v>
      </c>
      <c r="M64" s="33">
        <f t="shared" si="24"/>
        <v>0</v>
      </c>
      <c r="N64" s="46">
        <f>RANK(M64,Egyéni!$N$3:$N$168,0)</f>
        <v>47</v>
      </c>
      <c r="O64" s="132"/>
      <c r="P64" s="133"/>
    </row>
    <row r="65" spans="1:20" ht="19.5" customHeight="1" x14ac:dyDescent="0.25"/>
    <row r="66" spans="1:20" ht="19.5" customHeight="1" thickBot="1" x14ac:dyDescent="0.3"/>
    <row r="67" spans="1:20" ht="19.5" customHeight="1" thickBot="1" x14ac:dyDescent="0.3">
      <c r="A67" s="123" t="s">
        <v>222</v>
      </c>
      <c r="B67" s="124"/>
      <c r="C67" s="124"/>
      <c r="D67" s="124"/>
      <c r="E67" s="124"/>
      <c r="F67" s="124"/>
      <c r="G67" s="124"/>
      <c r="H67" s="124"/>
      <c r="I67" s="124"/>
      <c r="J67" s="124"/>
      <c r="K67" s="124"/>
      <c r="L67" s="124"/>
      <c r="M67" s="124"/>
      <c r="N67" s="125"/>
      <c r="O67" s="128">
        <f>RANK(O69,Csapat!$C$3:P69,0)</f>
        <v>5</v>
      </c>
      <c r="P67" s="129"/>
    </row>
    <row r="68" spans="1:20" ht="19.5" customHeight="1" thickBot="1" x14ac:dyDescent="0.3">
      <c r="A68" s="35" t="s">
        <v>0</v>
      </c>
      <c r="B68" s="36" t="s">
        <v>1</v>
      </c>
      <c r="C68" s="121" t="s">
        <v>174</v>
      </c>
      <c r="D68" s="121"/>
      <c r="E68" s="122" t="s">
        <v>2</v>
      </c>
      <c r="F68" s="122"/>
      <c r="G68" s="122" t="s">
        <v>7</v>
      </c>
      <c r="H68" s="122"/>
      <c r="I68" s="126" t="s">
        <v>175</v>
      </c>
      <c r="J68" s="127"/>
      <c r="K68" s="126" t="s">
        <v>169</v>
      </c>
      <c r="L68" s="127"/>
      <c r="M68" s="36" t="s">
        <v>5</v>
      </c>
      <c r="N68" s="37" t="s">
        <v>6</v>
      </c>
      <c r="O68" s="130"/>
      <c r="P68" s="131"/>
    </row>
    <row r="69" spans="1:20" ht="19.5" customHeight="1" x14ac:dyDescent="0.25">
      <c r="A69" s="60" t="s">
        <v>223</v>
      </c>
      <c r="B69" s="116">
        <v>2012</v>
      </c>
      <c r="C69" s="52">
        <v>15.4</v>
      </c>
      <c r="D69" s="34">
        <f t="shared" ref="D69:D74" si="25">IF(C69&lt;6.19,0,VLOOKUP(C69,rfut,5,TRUE))</f>
        <v>121</v>
      </c>
      <c r="E69" s="54">
        <v>3.71</v>
      </c>
      <c r="F69" s="34">
        <f t="shared" ref="F69:F74" si="26">IF(E69&lt;1.79,0,VLOOKUP(E69,távol,4,TRUE))</f>
        <v>108</v>
      </c>
      <c r="G69" s="61">
        <v>28</v>
      </c>
      <c r="H69" s="34">
        <f t="shared" ref="H69:H74" si="27">IF(G69&lt;4,0,VLOOKUP(G69,kisl,2,TRUE))</f>
        <v>89</v>
      </c>
      <c r="I69" s="61">
        <v>7.11</v>
      </c>
      <c r="J69" s="41">
        <f t="shared" ref="J69:J74" si="28">IF(I69&lt;3,0,VLOOKUP(I69,súly,3,TRUE))</f>
        <v>88</v>
      </c>
      <c r="K69" s="57">
        <v>2.3854166666666668E-3</v>
      </c>
      <c r="L69" s="30">
        <f>IF(K69&lt;leány!$D$2,0,VLOOKUP(K69,hfut,3,TRUE))</f>
        <v>68</v>
      </c>
      <c r="M69" s="31">
        <f t="shared" ref="M69:M74" si="29">SUM(D69,F69,H69,L69,J69)</f>
        <v>474</v>
      </c>
      <c r="N69" s="102">
        <f>RANK(M69,Egyéni!$N$3:$N$168,0)</f>
        <v>21</v>
      </c>
      <c r="O69" s="134">
        <f>SUM(M69:M74)-MIN(M69:M74)</f>
        <v>2036</v>
      </c>
      <c r="P69" s="135"/>
    </row>
    <row r="70" spans="1:20" ht="19.5" customHeight="1" x14ac:dyDescent="0.25">
      <c r="A70" s="53" t="s">
        <v>224</v>
      </c>
      <c r="B70" s="117">
        <v>2011</v>
      </c>
      <c r="C70" s="54">
        <v>15.5</v>
      </c>
      <c r="D70" s="30">
        <f t="shared" si="25"/>
        <v>117</v>
      </c>
      <c r="E70" s="54">
        <v>3.6</v>
      </c>
      <c r="F70" s="34">
        <f t="shared" si="26"/>
        <v>100</v>
      </c>
      <c r="G70" s="62">
        <v>27</v>
      </c>
      <c r="H70" s="30">
        <f t="shared" si="27"/>
        <v>85</v>
      </c>
      <c r="I70" s="62">
        <v>8.42</v>
      </c>
      <c r="J70" s="30">
        <f t="shared" si="28"/>
        <v>120</v>
      </c>
      <c r="K70" s="58">
        <v>2.1851851851851854E-3</v>
      </c>
      <c r="L70" s="30">
        <f>IF(K70&lt;leány!$D$2,0,VLOOKUP(K70,hfut,3,TRUE))</f>
        <v>106</v>
      </c>
      <c r="M70" s="31">
        <f t="shared" si="29"/>
        <v>528</v>
      </c>
      <c r="N70" s="103">
        <f>RANK(M70,Egyéni!$N$3:$N$168,0)</f>
        <v>13</v>
      </c>
      <c r="O70" s="136"/>
      <c r="P70" s="137"/>
    </row>
    <row r="71" spans="1:20" ht="19.5" customHeight="1" x14ac:dyDescent="0.25">
      <c r="A71" s="53" t="s">
        <v>225</v>
      </c>
      <c r="B71" s="117">
        <v>2011</v>
      </c>
      <c r="C71" s="54">
        <v>17.8</v>
      </c>
      <c r="D71" s="30">
        <f t="shared" si="25"/>
        <v>38</v>
      </c>
      <c r="E71" s="54">
        <v>0</v>
      </c>
      <c r="F71" s="34">
        <f t="shared" si="26"/>
        <v>0</v>
      </c>
      <c r="G71" s="63">
        <v>20.5</v>
      </c>
      <c r="H71" s="30">
        <f t="shared" si="27"/>
        <v>60</v>
      </c>
      <c r="I71" s="63">
        <v>5.14</v>
      </c>
      <c r="J71" s="30">
        <f t="shared" si="28"/>
        <v>44</v>
      </c>
      <c r="K71" s="58">
        <v>2.7569444444444442E-3</v>
      </c>
      <c r="L71" s="30">
        <f>IF(K71&lt;leány!$D$2,0,VLOOKUP(K71,hfut,3,TRUE))</f>
        <v>3</v>
      </c>
      <c r="M71" s="31">
        <f t="shared" si="29"/>
        <v>145</v>
      </c>
      <c r="N71" s="103">
        <f>RANK(M71,Egyéni!$N$3:$N$168,0)</f>
        <v>46</v>
      </c>
      <c r="O71" s="136"/>
      <c r="P71" s="137"/>
    </row>
    <row r="72" spans="1:20" ht="19.5" customHeight="1" x14ac:dyDescent="0.25">
      <c r="A72" s="53" t="s">
        <v>226</v>
      </c>
      <c r="B72" s="117">
        <v>2012</v>
      </c>
      <c r="C72" s="54">
        <v>18</v>
      </c>
      <c r="D72" s="30">
        <f t="shared" si="25"/>
        <v>31</v>
      </c>
      <c r="E72" s="54">
        <v>3.24</v>
      </c>
      <c r="F72" s="34">
        <f t="shared" si="26"/>
        <v>80</v>
      </c>
      <c r="G72" s="63">
        <v>22</v>
      </c>
      <c r="H72" s="30">
        <f t="shared" si="27"/>
        <v>66</v>
      </c>
      <c r="I72" s="63">
        <v>5.76</v>
      </c>
      <c r="J72" s="30">
        <f t="shared" si="28"/>
        <v>58</v>
      </c>
      <c r="K72" s="58">
        <v>2.4780092592592592E-3</v>
      </c>
      <c r="L72" s="30">
        <f>IF(K72&lt;leány!$D$2,0,VLOOKUP(K72,hfut,3,TRUE))</f>
        <v>51</v>
      </c>
      <c r="M72" s="31">
        <f t="shared" si="29"/>
        <v>286</v>
      </c>
      <c r="N72" s="103">
        <f>RANK(M72,Egyéni!$N$3:$N$168,0)</f>
        <v>39</v>
      </c>
      <c r="O72" s="136"/>
      <c r="P72" s="137"/>
    </row>
    <row r="73" spans="1:20" ht="19.5" customHeight="1" x14ac:dyDescent="0.25">
      <c r="A73" s="53" t="s">
        <v>227</v>
      </c>
      <c r="B73" s="117">
        <v>2011</v>
      </c>
      <c r="C73" s="54">
        <v>14.6</v>
      </c>
      <c r="D73" s="30">
        <f t="shared" si="25"/>
        <v>151</v>
      </c>
      <c r="E73" s="54">
        <v>2.99</v>
      </c>
      <c r="F73" s="34">
        <f t="shared" si="26"/>
        <v>65</v>
      </c>
      <c r="G73" s="63">
        <v>34</v>
      </c>
      <c r="H73" s="30">
        <f t="shared" si="27"/>
        <v>114</v>
      </c>
      <c r="I73" s="63">
        <v>7.29</v>
      </c>
      <c r="J73" s="30">
        <f t="shared" si="28"/>
        <v>93</v>
      </c>
      <c r="K73" s="58">
        <v>2.1550925925925926E-3</v>
      </c>
      <c r="L73" s="30">
        <f>IF(K73&lt;leány!$D$2,0,VLOOKUP(K73,hfut,3,TRUE))</f>
        <v>113</v>
      </c>
      <c r="M73" s="31">
        <f t="shared" si="29"/>
        <v>536</v>
      </c>
      <c r="N73" s="103">
        <f>RANK(M73,Egyéni!$N$3:$N$168,0)</f>
        <v>12</v>
      </c>
      <c r="O73" s="47"/>
      <c r="P73" s="48"/>
    </row>
    <row r="74" spans="1:20" ht="19.5" customHeight="1" thickBot="1" x14ac:dyDescent="0.3">
      <c r="A74" s="55" t="s">
        <v>228</v>
      </c>
      <c r="B74" s="118">
        <v>2012</v>
      </c>
      <c r="C74" s="56">
        <v>17</v>
      </c>
      <c r="D74" s="32">
        <f t="shared" si="25"/>
        <v>64</v>
      </c>
      <c r="E74" s="56">
        <v>2.66</v>
      </c>
      <c r="F74" s="32">
        <f t="shared" si="26"/>
        <v>46</v>
      </c>
      <c r="G74" s="64">
        <v>17</v>
      </c>
      <c r="H74" s="32">
        <f t="shared" si="27"/>
        <v>46</v>
      </c>
      <c r="I74" s="64">
        <v>5.68</v>
      </c>
      <c r="J74" s="32">
        <f t="shared" si="28"/>
        <v>56</v>
      </c>
      <c r="K74" s="59">
        <v>3.6631944444444446E-3</v>
      </c>
      <c r="L74" s="32">
        <f>IF(K74&lt;leány!$D$2,0,VLOOKUP(K74,hfut,3,TRUE))</f>
        <v>0</v>
      </c>
      <c r="M74" s="33">
        <f t="shared" si="29"/>
        <v>212</v>
      </c>
      <c r="N74" s="46">
        <f>RANK(M74,Egyéni!$N$3:$N$168,0)</f>
        <v>44</v>
      </c>
      <c r="O74" s="132"/>
      <c r="P74" s="133"/>
    </row>
    <row r="75" spans="1:20" ht="19.5" customHeight="1" x14ac:dyDescent="0.25"/>
    <row r="76" spans="1:20" ht="19.5" customHeight="1" thickBot="1" x14ac:dyDescent="0.3">
      <c r="T76" s="65"/>
    </row>
    <row r="77" spans="1:20" ht="19.5" customHeight="1" thickBot="1" x14ac:dyDescent="0.3">
      <c r="A77" s="123" t="s">
        <v>229</v>
      </c>
      <c r="B77" s="124"/>
      <c r="C77" s="124"/>
      <c r="D77" s="124"/>
      <c r="E77" s="124"/>
      <c r="F77" s="124"/>
      <c r="G77" s="124"/>
      <c r="H77" s="124"/>
      <c r="I77" s="124"/>
      <c r="J77" s="124"/>
      <c r="K77" s="124"/>
      <c r="L77" s="124"/>
      <c r="M77" s="124"/>
      <c r="N77" s="125"/>
      <c r="O77" s="128">
        <f>RANK(O79,Csapat!$C$3:P79,0)</f>
        <v>1</v>
      </c>
      <c r="P77" s="129"/>
    </row>
    <row r="78" spans="1:20" ht="19.5" customHeight="1" thickBot="1" x14ac:dyDescent="0.3">
      <c r="A78" s="35" t="s">
        <v>0</v>
      </c>
      <c r="B78" s="36" t="s">
        <v>1</v>
      </c>
      <c r="C78" s="121" t="s">
        <v>174</v>
      </c>
      <c r="D78" s="121"/>
      <c r="E78" s="122" t="s">
        <v>2</v>
      </c>
      <c r="F78" s="122"/>
      <c r="G78" s="122" t="s">
        <v>7</v>
      </c>
      <c r="H78" s="122"/>
      <c r="I78" s="126" t="s">
        <v>175</v>
      </c>
      <c r="J78" s="127"/>
      <c r="K78" s="126" t="s">
        <v>169</v>
      </c>
      <c r="L78" s="127"/>
      <c r="M78" s="36" t="s">
        <v>5</v>
      </c>
      <c r="N78" s="37" t="s">
        <v>6</v>
      </c>
      <c r="O78" s="130"/>
      <c r="P78" s="131"/>
    </row>
    <row r="79" spans="1:20" ht="19.5" customHeight="1" x14ac:dyDescent="0.25">
      <c r="A79" s="60" t="s">
        <v>230</v>
      </c>
      <c r="B79" s="116">
        <v>2011</v>
      </c>
      <c r="C79" s="52">
        <v>14.3</v>
      </c>
      <c r="D79" s="34">
        <f t="shared" ref="D79:D84" si="30">IF(C79&lt;6.19,0,VLOOKUP(C79,rfut,5,TRUE))</f>
        <v>164</v>
      </c>
      <c r="E79" s="54">
        <v>4.75</v>
      </c>
      <c r="F79" s="34">
        <f t="shared" ref="F79:F84" si="31">IF(E79&lt;1.79,0,VLOOKUP(E79,távol,4,TRUE))</f>
        <v>177</v>
      </c>
      <c r="G79" s="61">
        <v>48.5</v>
      </c>
      <c r="H79" s="34">
        <f t="shared" ref="H79:H84" si="32">IF(G79&lt;4,0,VLOOKUP(G79,kisl,2,TRUE))</f>
        <v>179</v>
      </c>
      <c r="I79" s="61">
        <v>7.76</v>
      </c>
      <c r="J79" s="41">
        <f t="shared" ref="J79:J84" si="33">IF(I79&lt;3,0,VLOOKUP(I79,súly,3,TRUE))</f>
        <v>104</v>
      </c>
      <c r="K79" s="57">
        <v>2.2858796296296295E-3</v>
      </c>
      <c r="L79" s="30">
        <f>IF(K79&lt;leány!$D$2,0,VLOOKUP(K79,hfut,3,TRUE))</f>
        <v>87</v>
      </c>
      <c r="M79" s="31">
        <f t="shared" ref="M79:M84" si="34">SUM(D79,F79,H79,L79,J79)</f>
        <v>711</v>
      </c>
      <c r="N79" s="102">
        <f>RANK(M79,Egyéni!$N$3:$N$168,0)</f>
        <v>4</v>
      </c>
      <c r="O79" s="134">
        <f>SUM(M79:M84)-MIN(M79:M84)</f>
        <v>3612</v>
      </c>
      <c r="P79" s="135"/>
    </row>
    <row r="80" spans="1:20" ht="19.5" customHeight="1" x14ac:dyDescent="0.25">
      <c r="A80" s="53" t="s">
        <v>231</v>
      </c>
      <c r="B80" s="117">
        <v>2012</v>
      </c>
      <c r="C80" s="54">
        <v>16.600000000000001</v>
      </c>
      <c r="D80" s="30">
        <f t="shared" si="30"/>
        <v>78</v>
      </c>
      <c r="E80" s="54">
        <v>3.99</v>
      </c>
      <c r="F80" s="34">
        <f t="shared" si="31"/>
        <v>125</v>
      </c>
      <c r="G80" s="62">
        <v>41</v>
      </c>
      <c r="H80" s="30">
        <f t="shared" si="32"/>
        <v>144</v>
      </c>
      <c r="I80" s="62">
        <v>8.14</v>
      </c>
      <c r="J80" s="30">
        <f t="shared" si="33"/>
        <v>113</v>
      </c>
      <c r="K80" s="58">
        <v>2.0416666666666669E-3</v>
      </c>
      <c r="L80" s="30">
        <f>IF(K80&lt;leány!$D$2,0,VLOOKUP(K80,hfut,3,TRUE))</f>
        <v>136</v>
      </c>
      <c r="M80" s="31">
        <f t="shared" si="34"/>
        <v>596</v>
      </c>
      <c r="N80" s="103">
        <f>RANK(M80,Egyéni!$N$3:$N$168,0)</f>
        <v>6</v>
      </c>
      <c r="O80" s="136"/>
      <c r="P80" s="137"/>
    </row>
    <row r="81" spans="1:16" ht="19.5" customHeight="1" x14ac:dyDescent="0.25">
      <c r="A81" s="53" t="s">
        <v>232</v>
      </c>
      <c r="B81" s="117">
        <v>2012</v>
      </c>
      <c r="C81" s="54">
        <v>13.1</v>
      </c>
      <c r="D81" s="30">
        <f t="shared" si="30"/>
        <v>217</v>
      </c>
      <c r="E81" s="54">
        <v>4.71</v>
      </c>
      <c r="F81" s="34">
        <f t="shared" si="31"/>
        <v>174</v>
      </c>
      <c r="G81" s="63">
        <v>53</v>
      </c>
      <c r="H81" s="30">
        <f t="shared" si="32"/>
        <v>201</v>
      </c>
      <c r="I81" s="63">
        <v>9.9700000000000006</v>
      </c>
      <c r="J81" s="30">
        <f t="shared" si="33"/>
        <v>160</v>
      </c>
      <c r="K81" s="58">
        <v>1.925925925925926E-3</v>
      </c>
      <c r="L81" s="30">
        <f>IF(K81&lt;leány!$D$2,0,VLOOKUP(K81,hfut,3,TRUE))</f>
        <v>161</v>
      </c>
      <c r="M81" s="31">
        <f t="shared" si="34"/>
        <v>913</v>
      </c>
      <c r="N81" s="103">
        <f>RANK(M81,Egyéni!$N$3:$N$168,0)</f>
        <v>1</v>
      </c>
      <c r="O81" s="136"/>
      <c r="P81" s="137"/>
    </row>
    <row r="82" spans="1:16" ht="19.5" customHeight="1" x14ac:dyDescent="0.25">
      <c r="A82" s="53" t="s">
        <v>233</v>
      </c>
      <c r="B82" s="117">
        <v>2012</v>
      </c>
      <c r="C82" s="54">
        <v>13.5</v>
      </c>
      <c r="D82" s="30">
        <f t="shared" si="30"/>
        <v>198</v>
      </c>
      <c r="E82" s="54">
        <v>0</v>
      </c>
      <c r="F82" s="34">
        <f t="shared" si="31"/>
        <v>0</v>
      </c>
      <c r="G82" s="63">
        <v>45</v>
      </c>
      <c r="H82" s="30">
        <f t="shared" si="32"/>
        <v>163</v>
      </c>
      <c r="I82" s="63">
        <v>7.29</v>
      </c>
      <c r="J82" s="30">
        <f t="shared" si="33"/>
        <v>93</v>
      </c>
      <c r="K82" s="58">
        <v>2.0335648148148149E-3</v>
      </c>
      <c r="L82" s="30">
        <f>IF(K82&lt;leány!$D$2,0,VLOOKUP(K82,hfut,3,TRUE))</f>
        <v>138</v>
      </c>
      <c r="M82" s="31">
        <f t="shared" si="34"/>
        <v>592</v>
      </c>
      <c r="N82" s="103">
        <f>RANK(M82,Egyéni!$N$3:$N$168,0)</f>
        <v>7</v>
      </c>
      <c r="O82" s="136"/>
      <c r="P82" s="137"/>
    </row>
    <row r="83" spans="1:16" ht="19.5" customHeight="1" x14ac:dyDescent="0.25">
      <c r="A83" s="53" t="s">
        <v>234</v>
      </c>
      <c r="B83" s="117">
        <v>2012</v>
      </c>
      <c r="C83" s="54">
        <v>13.6</v>
      </c>
      <c r="D83" s="30">
        <f t="shared" si="30"/>
        <v>194</v>
      </c>
      <c r="E83" s="54">
        <v>4.4800000000000004</v>
      </c>
      <c r="F83" s="34">
        <f t="shared" si="31"/>
        <v>158</v>
      </c>
      <c r="G83" s="63">
        <v>42.5</v>
      </c>
      <c r="H83" s="30">
        <f t="shared" si="32"/>
        <v>151</v>
      </c>
      <c r="I83" s="63">
        <v>7.47</v>
      </c>
      <c r="J83" s="30">
        <f t="shared" si="33"/>
        <v>97</v>
      </c>
      <c r="K83" s="58">
        <v>1.7546296296296296E-3</v>
      </c>
      <c r="L83" s="30">
        <f>IF(K83&lt;leány!$D$2,0,VLOOKUP(K83,hfut,3,TRUE))</f>
        <v>200</v>
      </c>
      <c r="M83" s="31">
        <f t="shared" si="34"/>
        <v>800</v>
      </c>
      <c r="N83" s="103">
        <f>RANK(M83,Egyéni!$N$3:$N$168,0)</f>
        <v>3</v>
      </c>
      <c r="O83" s="47"/>
      <c r="P83" s="48"/>
    </row>
    <row r="84" spans="1:16" ht="19.5" customHeight="1" thickBot="1" x14ac:dyDescent="0.3">
      <c r="A84" s="55" t="s">
        <v>235</v>
      </c>
      <c r="B84" s="118">
        <v>2012</v>
      </c>
      <c r="C84" s="56">
        <v>14.4</v>
      </c>
      <c r="D84" s="32">
        <f t="shared" si="30"/>
        <v>160</v>
      </c>
      <c r="E84" s="56">
        <v>4.22</v>
      </c>
      <c r="F84" s="32">
        <f t="shared" si="31"/>
        <v>140</v>
      </c>
      <c r="G84" s="64">
        <v>37.5</v>
      </c>
      <c r="H84" s="32">
        <f t="shared" si="32"/>
        <v>129</v>
      </c>
      <c r="I84" s="64">
        <v>6.28</v>
      </c>
      <c r="J84" s="32">
        <f t="shared" si="33"/>
        <v>70</v>
      </c>
      <c r="K84" s="59">
        <v>2.3587962962962963E-3</v>
      </c>
      <c r="L84" s="32">
        <f>IF(K84&lt;leány!$D$2,0,VLOOKUP(K84,hfut,3,TRUE))</f>
        <v>73</v>
      </c>
      <c r="M84" s="33">
        <f t="shared" si="34"/>
        <v>572</v>
      </c>
      <c r="N84" s="46">
        <f>RANK(M84,Egyéni!$N$3:$N$168,0)</f>
        <v>9</v>
      </c>
      <c r="O84" s="132"/>
      <c r="P84" s="133"/>
    </row>
    <row r="85" spans="1:16" ht="19.5" customHeight="1" x14ac:dyDescent="0.25"/>
    <row r="86" spans="1:16" ht="19.5" customHeight="1" thickBot="1" x14ac:dyDescent="0.3"/>
    <row r="87" spans="1:16" ht="19.5" customHeight="1" thickBot="1" x14ac:dyDescent="0.3">
      <c r="A87" s="123" t="s">
        <v>236</v>
      </c>
      <c r="B87" s="124"/>
      <c r="C87" s="124"/>
      <c r="D87" s="124"/>
      <c r="E87" s="124"/>
      <c r="F87" s="124"/>
      <c r="G87" s="124"/>
      <c r="H87" s="124"/>
      <c r="I87" s="124"/>
      <c r="J87" s="124"/>
      <c r="K87" s="124"/>
      <c r="L87" s="124"/>
      <c r="M87" s="124"/>
      <c r="N87" s="125"/>
      <c r="O87" s="128">
        <f>RANK(O89,Csapat!$C$3:P89,0)</f>
        <v>8</v>
      </c>
      <c r="P87" s="129"/>
    </row>
    <row r="88" spans="1:16" ht="19.5" customHeight="1" thickBot="1" x14ac:dyDescent="0.3">
      <c r="A88" s="35" t="s">
        <v>0</v>
      </c>
      <c r="B88" s="36" t="s">
        <v>1</v>
      </c>
      <c r="C88" s="121" t="s">
        <v>174</v>
      </c>
      <c r="D88" s="121"/>
      <c r="E88" s="122" t="s">
        <v>2</v>
      </c>
      <c r="F88" s="122"/>
      <c r="G88" s="122" t="s">
        <v>7</v>
      </c>
      <c r="H88" s="122"/>
      <c r="I88" s="126" t="s">
        <v>175</v>
      </c>
      <c r="J88" s="127"/>
      <c r="K88" s="126" t="s">
        <v>169</v>
      </c>
      <c r="L88" s="127"/>
      <c r="M88" s="36" t="s">
        <v>5</v>
      </c>
      <c r="N88" s="37" t="s">
        <v>6</v>
      </c>
      <c r="O88" s="130"/>
      <c r="P88" s="131"/>
    </row>
    <row r="89" spans="1:16" ht="19.5" customHeight="1" x14ac:dyDescent="0.25">
      <c r="A89" s="60" t="s">
        <v>237</v>
      </c>
      <c r="B89" s="116">
        <v>2012</v>
      </c>
      <c r="C89" s="52">
        <v>15.9</v>
      </c>
      <c r="D89" s="34">
        <f t="shared" ref="D89:D94" si="35">IF(C89&lt;6.19,0,VLOOKUP(C89,rfut,5,TRUE))</f>
        <v>102</v>
      </c>
      <c r="E89" s="54">
        <v>2.62</v>
      </c>
      <c r="F89" s="34">
        <f t="shared" ref="F89:F94" si="36">IF(E89&lt;1.79,0,VLOOKUP(E89,távol,4,TRUE))</f>
        <v>44</v>
      </c>
      <c r="G89" s="61">
        <v>32</v>
      </c>
      <c r="H89" s="34">
        <f t="shared" ref="H89:H94" si="37">IF(G89&lt;4,0,VLOOKUP(G89,kisl,2,TRUE))</f>
        <v>105</v>
      </c>
      <c r="I89" s="61">
        <v>5.67</v>
      </c>
      <c r="J89" s="41">
        <f t="shared" ref="J89:J94" si="38">IF(I89&lt;3,0,VLOOKUP(I89,súly,3,TRUE))</f>
        <v>56</v>
      </c>
      <c r="K89" s="57">
        <v>2.232638888888889E-3</v>
      </c>
      <c r="L89" s="30">
        <f>IF(K89&lt;leány!$D$2,0,VLOOKUP(K89,hfut,3,TRUE))</f>
        <v>97</v>
      </c>
      <c r="M89" s="31">
        <f t="shared" ref="M89:M94" si="39">SUM(D89,F89,H89,L89,J89)</f>
        <v>404</v>
      </c>
      <c r="N89" s="102">
        <f>RANK(M89,Egyéni!$N$3:$N$168,0)</f>
        <v>26</v>
      </c>
      <c r="O89" s="134">
        <f>SUM(M89:M94)-MIN(M89:M94)</f>
        <v>1677</v>
      </c>
      <c r="P89" s="135"/>
    </row>
    <row r="90" spans="1:16" ht="19.5" customHeight="1" x14ac:dyDescent="0.25">
      <c r="A90" s="53" t="s">
        <v>238</v>
      </c>
      <c r="B90" s="117">
        <v>2012</v>
      </c>
      <c r="C90" s="54">
        <v>16.3</v>
      </c>
      <c r="D90" s="30">
        <f t="shared" si="35"/>
        <v>88</v>
      </c>
      <c r="E90" s="54">
        <v>3.28</v>
      </c>
      <c r="F90" s="34">
        <f t="shared" si="36"/>
        <v>82</v>
      </c>
      <c r="G90" s="62">
        <v>24</v>
      </c>
      <c r="H90" s="30">
        <f t="shared" si="37"/>
        <v>73</v>
      </c>
      <c r="I90" s="62">
        <v>4.7699999999999996</v>
      </c>
      <c r="J90" s="30">
        <f t="shared" si="38"/>
        <v>36</v>
      </c>
      <c r="K90" s="58">
        <v>2.2754629629629631E-3</v>
      </c>
      <c r="L90" s="30">
        <f>IF(K90&lt;leány!$D$2,0,VLOOKUP(K90,hfut,3,TRUE))</f>
        <v>89</v>
      </c>
      <c r="M90" s="31">
        <f t="shared" si="39"/>
        <v>368</v>
      </c>
      <c r="N90" s="103">
        <f>RANK(M90,Egyéni!$N$3:$N$168,0)</f>
        <v>34</v>
      </c>
      <c r="O90" s="136"/>
      <c r="P90" s="137"/>
    </row>
    <row r="91" spans="1:16" ht="19.5" customHeight="1" x14ac:dyDescent="0.25">
      <c r="A91" s="53" t="s">
        <v>239</v>
      </c>
      <c r="B91" s="117">
        <v>2012</v>
      </c>
      <c r="C91" s="54">
        <v>15.1</v>
      </c>
      <c r="D91" s="30">
        <f t="shared" si="35"/>
        <v>132</v>
      </c>
      <c r="E91" s="54">
        <v>3.51</v>
      </c>
      <c r="F91" s="34">
        <f t="shared" si="36"/>
        <v>95</v>
      </c>
      <c r="G91" s="63">
        <v>28</v>
      </c>
      <c r="H91" s="30">
        <f t="shared" si="37"/>
        <v>89</v>
      </c>
      <c r="I91" s="63">
        <v>4.9800000000000004</v>
      </c>
      <c r="J91" s="30">
        <f t="shared" si="38"/>
        <v>41</v>
      </c>
      <c r="K91" s="58">
        <v>2.1597222222222222E-3</v>
      </c>
      <c r="L91" s="30">
        <f>IF(K91&lt;leány!$D$2,0,VLOOKUP(K91,hfut,3,TRUE))</f>
        <v>112</v>
      </c>
      <c r="M91" s="31">
        <f t="shared" si="39"/>
        <v>469</v>
      </c>
      <c r="N91" s="103">
        <f>RANK(M91,Egyéni!$N$3:$N$168,0)</f>
        <v>22</v>
      </c>
      <c r="O91" s="136"/>
      <c r="P91" s="137"/>
    </row>
    <row r="92" spans="1:16" ht="19.5" customHeight="1" x14ac:dyDescent="0.25">
      <c r="A92" s="53" t="s">
        <v>240</v>
      </c>
      <c r="B92" s="117">
        <v>2012</v>
      </c>
      <c r="C92" s="54">
        <v>17</v>
      </c>
      <c r="D92" s="30">
        <f t="shared" si="35"/>
        <v>64</v>
      </c>
      <c r="E92" s="54">
        <v>2.77</v>
      </c>
      <c r="F92" s="34">
        <f t="shared" si="36"/>
        <v>52</v>
      </c>
      <c r="G92" s="63">
        <v>28</v>
      </c>
      <c r="H92" s="30">
        <f t="shared" si="37"/>
        <v>89</v>
      </c>
      <c r="I92" s="63">
        <v>5.82</v>
      </c>
      <c r="J92" s="30">
        <f t="shared" si="38"/>
        <v>59</v>
      </c>
      <c r="K92" s="58">
        <v>2.8043981481481483E-3</v>
      </c>
      <c r="L92" s="30">
        <f>IF(K92&lt;leány!$D$2,0,VLOOKUP(K92,hfut,3,TRUE))</f>
        <v>0</v>
      </c>
      <c r="M92" s="31">
        <f t="shared" si="39"/>
        <v>264</v>
      </c>
      <c r="N92" s="103">
        <f>RANK(M92,Egyéni!$N$3:$N$168,0)</f>
        <v>43</v>
      </c>
      <c r="O92" s="136"/>
      <c r="P92" s="137"/>
    </row>
    <row r="93" spans="1:16" ht="19.5" customHeight="1" x14ac:dyDescent="0.25">
      <c r="A93" s="53" t="s">
        <v>241</v>
      </c>
      <c r="B93" s="117">
        <v>2012</v>
      </c>
      <c r="C93" s="54">
        <v>17.100000000000001</v>
      </c>
      <c r="D93" s="30">
        <f t="shared" si="35"/>
        <v>61</v>
      </c>
      <c r="E93" s="54">
        <v>0</v>
      </c>
      <c r="F93" s="34">
        <f t="shared" si="36"/>
        <v>0</v>
      </c>
      <c r="G93" s="63">
        <v>20</v>
      </c>
      <c r="H93" s="30">
        <f t="shared" si="37"/>
        <v>58</v>
      </c>
      <c r="I93" s="63">
        <v>4.2</v>
      </c>
      <c r="J93" s="30">
        <f t="shared" si="38"/>
        <v>25</v>
      </c>
      <c r="K93" s="58">
        <v>2.6111111111111109E-3</v>
      </c>
      <c r="L93" s="30">
        <f>IF(K93&lt;leány!$D$2,0,VLOOKUP(K93,hfut,3,TRUE))</f>
        <v>28</v>
      </c>
      <c r="M93" s="31">
        <f t="shared" si="39"/>
        <v>172</v>
      </c>
      <c r="N93" s="103">
        <f>RANK(M93,Egyéni!$N$3:$N$168,0)</f>
        <v>45</v>
      </c>
      <c r="O93" s="47"/>
      <c r="P93" s="48"/>
    </row>
    <row r="94" spans="1:16" ht="19.5" customHeight="1" thickBot="1" x14ac:dyDescent="0.3">
      <c r="A94" s="55"/>
      <c r="B94" s="118"/>
      <c r="C94" s="56"/>
      <c r="D94" s="32">
        <f t="shared" si="35"/>
        <v>0</v>
      </c>
      <c r="E94" s="56"/>
      <c r="F94" s="32">
        <f t="shared" si="36"/>
        <v>0</v>
      </c>
      <c r="G94" s="64"/>
      <c r="H94" s="32">
        <f t="shared" si="37"/>
        <v>0</v>
      </c>
      <c r="I94" s="64"/>
      <c r="J94" s="32">
        <f t="shared" si="38"/>
        <v>0</v>
      </c>
      <c r="K94" s="59"/>
      <c r="L94" s="32">
        <f>IF(K94&lt;leány!$D$2,0,VLOOKUP(K94,hfut,3,TRUE))</f>
        <v>0</v>
      </c>
      <c r="M94" s="33">
        <f t="shared" si="39"/>
        <v>0</v>
      </c>
      <c r="N94" s="46">
        <f>RANK(M94,Egyéni!$N$3:$N$168,0)</f>
        <v>47</v>
      </c>
      <c r="O94" s="132"/>
      <c r="P94" s="133"/>
    </row>
    <row r="95" spans="1:16" ht="19.5" customHeight="1" x14ac:dyDescent="0.25"/>
    <row r="96" spans="1:16" ht="19.5" customHeight="1" thickBot="1" x14ac:dyDescent="0.3"/>
    <row r="97" spans="1:16" ht="19.5" customHeight="1" thickBot="1" x14ac:dyDescent="0.3">
      <c r="A97" s="123" t="s">
        <v>242</v>
      </c>
      <c r="B97" s="124"/>
      <c r="C97" s="124"/>
      <c r="D97" s="124"/>
      <c r="E97" s="124"/>
      <c r="F97" s="124"/>
      <c r="G97" s="124"/>
      <c r="H97" s="124"/>
      <c r="I97" s="124"/>
      <c r="J97" s="124"/>
      <c r="K97" s="124"/>
      <c r="L97" s="124"/>
      <c r="M97" s="124"/>
      <c r="N97" s="125"/>
      <c r="O97" s="128">
        <f>RANK(O99,Csapat!$C$3:P99,0)</f>
        <v>6</v>
      </c>
      <c r="P97" s="129"/>
    </row>
    <row r="98" spans="1:16" ht="19.5" customHeight="1" thickBot="1" x14ac:dyDescent="0.3">
      <c r="A98" s="35" t="s">
        <v>0</v>
      </c>
      <c r="B98" s="36" t="s">
        <v>1</v>
      </c>
      <c r="C98" s="121" t="s">
        <v>174</v>
      </c>
      <c r="D98" s="121"/>
      <c r="E98" s="122" t="s">
        <v>2</v>
      </c>
      <c r="F98" s="122"/>
      <c r="G98" s="122" t="s">
        <v>7</v>
      </c>
      <c r="H98" s="122"/>
      <c r="I98" s="126" t="s">
        <v>175</v>
      </c>
      <c r="J98" s="127"/>
      <c r="K98" s="126" t="s">
        <v>169</v>
      </c>
      <c r="L98" s="127"/>
      <c r="M98" s="36" t="s">
        <v>5</v>
      </c>
      <c r="N98" s="37" t="s">
        <v>6</v>
      </c>
      <c r="O98" s="130"/>
      <c r="P98" s="131"/>
    </row>
    <row r="99" spans="1:16" ht="19.5" customHeight="1" x14ac:dyDescent="0.25">
      <c r="A99" s="60" t="s">
        <v>243</v>
      </c>
      <c r="B99" s="116">
        <v>2011</v>
      </c>
      <c r="C99" s="52">
        <v>14.5</v>
      </c>
      <c r="D99" s="34">
        <f t="shared" ref="D99:D104" si="40">IF(C99&lt;6.19,0,VLOOKUP(C99,rfut,5,TRUE))</f>
        <v>156</v>
      </c>
      <c r="E99" s="54">
        <v>3.55</v>
      </c>
      <c r="F99" s="34">
        <f t="shared" ref="F99:F104" si="41">IF(E99&lt;1.79,0,VLOOKUP(E99,távol,4,TRUE))</f>
        <v>98</v>
      </c>
      <c r="G99" s="61">
        <v>29</v>
      </c>
      <c r="H99" s="34">
        <f t="shared" ref="H99:H104" si="42">IF(G99&lt;4,0,VLOOKUP(G99,kisl,2,TRUE))</f>
        <v>93</v>
      </c>
      <c r="I99" s="61">
        <v>5.66</v>
      </c>
      <c r="J99" s="41">
        <f t="shared" ref="J99:J104" si="43">IF(I99&lt;3,0,VLOOKUP(I99,súly,3,TRUE))</f>
        <v>56</v>
      </c>
      <c r="K99" s="57">
        <v>2.2870370370370371E-3</v>
      </c>
      <c r="L99" s="30">
        <f>IF(K99&lt;leány!$D$2,0,VLOOKUP(K99,hfut,3,TRUE))</f>
        <v>87</v>
      </c>
      <c r="M99" s="31">
        <f t="shared" ref="M99:M104" si="44">SUM(D99,F99,H99,L99,J99)</f>
        <v>490</v>
      </c>
      <c r="N99" s="102">
        <f>RANK(M99,Egyéni!$N$3:$N$168,0)</f>
        <v>19</v>
      </c>
      <c r="O99" s="134">
        <f>SUM(M99:M104)-MIN(M99:M104)</f>
        <v>1977</v>
      </c>
      <c r="P99" s="135"/>
    </row>
    <row r="100" spans="1:16" ht="19.5" customHeight="1" x14ac:dyDescent="0.25">
      <c r="A100" s="53" t="s">
        <v>244</v>
      </c>
      <c r="B100" s="117">
        <v>2011</v>
      </c>
      <c r="C100" s="54">
        <v>16</v>
      </c>
      <c r="D100" s="30">
        <f t="shared" si="40"/>
        <v>98</v>
      </c>
      <c r="E100" s="54">
        <v>3.7</v>
      </c>
      <c r="F100" s="34">
        <f t="shared" si="41"/>
        <v>107</v>
      </c>
      <c r="G100" s="62">
        <v>34</v>
      </c>
      <c r="H100" s="30">
        <f t="shared" si="42"/>
        <v>114</v>
      </c>
      <c r="I100" s="62">
        <v>6.97</v>
      </c>
      <c r="J100" s="30">
        <f t="shared" si="43"/>
        <v>85</v>
      </c>
      <c r="K100" s="58">
        <v>2.3101851851851851E-3</v>
      </c>
      <c r="L100" s="30">
        <f>IF(K100&lt;leány!$D$2,0,VLOOKUP(K100,hfut,3,TRUE))</f>
        <v>82</v>
      </c>
      <c r="M100" s="31">
        <f t="shared" si="44"/>
        <v>486</v>
      </c>
      <c r="N100" s="103">
        <f>RANK(M100,Egyéni!$N$3:$N$168,0)</f>
        <v>20</v>
      </c>
      <c r="O100" s="136"/>
      <c r="P100" s="137"/>
    </row>
    <row r="101" spans="1:16" ht="19.5" customHeight="1" x14ac:dyDescent="0.25">
      <c r="A101" s="53" t="s">
        <v>245</v>
      </c>
      <c r="B101" s="117">
        <v>2012</v>
      </c>
      <c r="C101" s="54">
        <v>16.399999999999999</v>
      </c>
      <c r="D101" s="30">
        <f t="shared" si="40"/>
        <v>85</v>
      </c>
      <c r="E101" s="54">
        <v>2.91</v>
      </c>
      <c r="F101" s="34">
        <f t="shared" si="41"/>
        <v>60</v>
      </c>
      <c r="G101" s="63">
        <v>26</v>
      </c>
      <c r="H101" s="30">
        <f t="shared" si="42"/>
        <v>81</v>
      </c>
      <c r="I101" s="63">
        <v>5.32</v>
      </c>
      <c r="J101" s="30">
        <f t="shared" si="43"/>
        <v>48</v>
      </c>
      <c r="K101" s="58">
        <v>3.003472222222222E-3</v>
      </c>
      <c r="L101" s="30">
        <f>IF(K101&lt;leány!$D$2,0,VLOOKUP(K101,hfut,3,TRUE))</f>
        <v>0</v>
      </c>
      <c r="M101" s="31">
        <f t="shared" si="44"/>
        <v>274</v>
      </c>
      <c r="N101" s="103">
        <f>RANK(M101,Egyéni!$N$3:$N$168,0)</f>
        <v>42</v>
      </c>
      <c r="O101" s="136"/>
      <c r="P101" s="137"/>
    </row>
    <row r="102" spans="1:16" ht="19.5" customHeight="1" x14ac:dyDescent="0.25">
      <c r="A102" s="53" t="s">
        <v>246</v>
      </c>
      <c r="B102" s="117">
        <v>2012</v>
      </c>
      <c r="C102" s="54">
        <v>16.399999999999999</v>
      </c>
      <c r="D102" s="30">
        <f t="shared" si="40"/>
        <v>85</v>
      </c>
      <c r="E102" s="54">
        <v>3.07</v>
      </c>
      <c r="F102" s="34">
        <f t="shared" si="41"/>
        <v>70</v>
      </c>
      <c r="G102" s="63">
        <v>32</v>
      </c>
      <c r="H102" s="30">
        <f t="shared" si="42"/>
        <v>105</v>
      </c>
      <c r="I102" s="63">
        <v>6.17</v>
      </c>
      <c r="J102" s="30">
        <f t="shared" si="43"/>
        <v>67</v>
      </c>
      <c r="K102" s="58">
        <v>2.739583333333333E-3</v>
      </c>
      <c r="L102" s="30">
        <f>IF(K102&lt;leány!$D$2,0,VLOOKUP(K102,hfut,3,TRUE))</f>
        <v>6</v>
      </c>
      <c r="M102" s="31">
        <f t="shared" si="44"/>
        <v>333</v>
      </c>
      <c r="N102" s="103">
        <f>RANK(M102,Egyéni!$N$3:$N$168,0)</f>
        <v>37</v>
      </c>
      <c r="O102" s="136"/>
      <c r="P102" s="137"/>
    </row>
    <row r="103" spans="1:16" ht="19.5" customHeight="1" x14ac:dyDescent="0.25">
      <c r="A103" s="53" t="s">
        <v>247</v>
      </c>
      <c r="B103" s="117">
        <v>2012</v>
      </c>
      <c r="C103" s="54">
        <v>16.5</v>
      </c>
      <c r="D103" s="30">
        <f t="shared" si="40"/>
        <v>81</v>
      </c>
      <c r="E103" s="54">
        <v>3.75</v>
      </c>
      <c r="F103" s="34">
        <f t="shared" si="41"/>
        <v>110</v>
      </c>
      <c r="G103" s="63">
        <v>23</v>
      </c>
      <c r="H103" s="30">
        <f t="shared" si="42"/>
        <v>69</v>
      </c>
      <c r="I103" s="63">
        <v>6.65</v>
      </c>
      <c r="J103" s="30">
        <f t="shared" si="43"/>
        <v>78</v>
      </c>
      <c r="K103" s="58">
        <v>2.4537037037037036E-3</v>
      </c>
      <c r="L103" s="30">
        <f>IF(K103&lt;leány!$D$2,0,VLOOKUP(K103,hfut,3,TRUE))</f>
        <v>56</v>
      </c>
      <c r="M103" s="31">
        <f t="shared" si="44"/>
        <v>394</v>
      </c>
      <c r="N103" s="103">
        <f>RANK(M103,Egyéni!$N$3:$N$168,0)</f>
        <v>28</v>
      </c>
      <c r="O103" s="47"/>
      <c r="P103" s="48"/>
    </row>
    <row r="104" spans="1:16" ht="19.5" customHeight="1" thickBot="1" x14ac:dyDescent="0.3">
      <c r="A104" s="55"/>
      <c r="B104" s="118"/>
      <c r="C104" s="56"/>
      <c r="D104" s="32">
        <f t="shared" si="40"/>
        <v>0</v>
      </c>
      <c r="E104" s="56"/>
      <c r="F104" s="32">
        <f t="shared" si="41"/>
        <v>0</v>
      </c>
      <c r="G104" s="64"/>
      <c r="H104" s="32">
        <f t="shared" si="42"/>
        <v>0</v>
      </c>
      <c r="I104" s="64"/>
      <c r="J104" s="32">
        <f t="shared" si="43"/>
        <v>0</v>
      </c>
      <c r="K104" s="59"/>
      <c r="L104" s="32">
        <f>IF(K104&lt;leány!$D$2,0,VLOOKUP(K104,hfut,3,TRUE))</f>
        <v>0</v>
      </c>
      <c r="M104" s="33">
        <f t="shared" si="44"/>
        <v>0</v>
      </c>
      <c r="N104" s="46">
        <f>RANK(M104,Egyéni!$N$3:$N$168,0)</f>
        <v>47</v>
      </c>
      <c r="O104" s="132"/>
      <c r="P104" s="133"/>
    </row>
    <row r="105" spans="1:16" ht="19.5" customHeight="1" x14ac:dyDescent="0.25"/>
    <row r="106" spans="1:16" ht="19.5" customHeight="1" thickBot="1" x14ac:dyDescent="0.3"/>
    <row r="107" spans="1:16" ht="19.5" customHeight="1" thickBot="1" x14ac:dyDescent="0.3">
      <c r="A107" s="123"/>
      <c r="B107" s="124"/>
      <c r="C107" s="124"/>
      <c r="D107" s="124"/>
      <c r="E107" s="124"/>
      <c r="F107" s="124"/>
      <c r="G107" s="124"/>
      <c r="H107" s="124"/>
      <c r="I107" s="124"/>
      <c r="J107" s="124"/>
      <c r="K107" s="124"/>
      <c r="L107" s="124"/>
      <c r="M107" s="124"/>
      <c r="N107" s="125"/>
      <c r="O107" s="128">
        <f>RANK(O109,Csapat!$C$3:P109,0)</f>
        <v>9</v>
      </c>
      <c r="P107" s="129"/>
    </row>
    <row r="108" spans="1:16" ht="19.5" customHeight="1" thickBot="1" x14ac:dyDescent="0.3">
      <c r="A108" s="35" t="s">
        <v>0</v>
      </c>
      <c r="B108" s="36" t="s">
        <v>1</v>
      </c>
      <c r="C108" s="121" t="s">
        <v>174</v>
      </c>
      <c r="D108" s="121"/>
      <c r="E108" s="122" t="s">
        <v>2</v>
      </c>
      <c r="F108" s="122"/>
      <c r="G108" s="122" t="s">
        <v>7</v>
      </c>
      <c r="H108" s="122"/>
      <c r="I108" s="126" t="s">
        <v>175</v>
      </c>
      <c r="J108" s="127"/>
      <c r="K108" s="126" t="s">
        <v>169</v>
      </c>
      <c r="L108" s="127"/>
      <c r="M108" s="36" t="s">
        <v>5</v>
      </c>
      <c r="N108" s="37" t="s">
        <v>6</v>
      </c>
      <c r="O108" s="130"/>
      <c r="P108" s="131"/>
    </row>
    <row r="109" spans="1:16" ht="19.5" customHeight="1" x14ac:dyDescent="0.25">
      <c r="A109" s="60"/>
      <c r="B109" s="116"/>
      <c r="C109" s="52"/>
      <c r="D109" s="34">
        <f t="shared" ref="D109:D114" si="45">IF(C109&lt;6.19,0,VLOOKUP(C109,rfut,5,TRUE))</f>
        <v>0</v>
      </c>
      <c r="E109" s="54"/>
      <c r="F109" s="34">
        <f t="shared" ref="F109:F114" si="46">IF(E109&lt;1.79,0,VLOOKUP(E109,távol,4,TRUE))</f>
        <v>0</v>
      </c>
      <c r="G109" s="61"/>
      <c r="H109" s="34">
        <f t="shared" ref="H109:H114" si="47">IF(G109&lt;4,0,VLOOKUP(G109,kisl,2,TRUE))</f>
        <v>0</v>
      </c>
      <c r="I109" s="61"/>
      <c r="J109" s="41">
        <f t="shared" ref="J109:J114" si="48">IF(I109&lt;3,0,VLOOKUP(I109,súly,3,TRUE))</f>
        <v>0</v>
      </c>
      <c r="K109" s="57"/>
      <c r="L109" s="30">
        <f>IF(K109&lt;leány!$D$2,0,VLOOKUP(K109,hfut,3,TRUE))</f>
        <v>0</v>
      </c>
      <c r="M109" s="31">
        <f t="shared" ref="M109:M114" si="49">SUM(D109,F109,H109,L109,J109)</f>
        <v>0</v>
      </c>
      <c r="N109" s="102">
        <f>RANK(M109,Egyéni!$N$3:$N$168,0)</f>
        <v>47</v>
      </c>
      <c r="O109" s="134">
        <f>SUM(M109:M114)-MIN(M109:M114)</f>
        <v>0</v>
      </c>
      <c r="P109" s="135"/>
    </row>
    <row r="110" spans="1:16" ht="19.5" customHeight="1" x14ac:dyDescent="0.25">
      <c r="A110" s="53"/>
      <c r="B110" s="117"/>
      <c r="C110" s="54"/>
      <c r="D110" s="30">
        <f t="shared" si="45"/>
        <v>0</v>
      </c>
      <c r="E110" s="54"/>
      <c r="F110" s="34">
        <f t="shared" si="46"/>
        <v>0</v>
      </c>
      <c r="G110" s="62"/>
      <c r="H110" s="30">
        <f t="shared" si="47"/>
        <v>0</v>
      </c>
      <c r="I110" s="62"/>
      <c r="J110" s="30">
        <f t="shared" si="48"/>
        <v>0</v>
      </c>
      <c r="K110" s="58"/>
      <c r="L110" s="30">
        <f>IF(K110&lt;leány!$D$2,0,VLOOKUP(K110,hfut,3,TRUE))</f>
        <v>0</v>
      </c>
      <c r="M110" s="31">
        <f t="shared" si="49"/>
        <v>0</v>
      </c>
      <c r="N110" s="103">
        <f>RANK(M110,Egyéni!$N$3:$N$168,0)</f>
        <v>47</v>
      </c>
      <c r="O110" s="136"/>
      <c r="P110" s="137"/>
    </row>
    <row r="111" spans="1:16" ht="19.5" customHeight="1" x14ac:dyDescent="0.25">
      <c r="A111" s="53"/>
      <c r="B111" s="117"/>
      <c r="C111" s="54"/>
      <c r="D111" s="30">
        <f t="shared" si="45"/>
        <v>0</v>
      </c>
      <c r="E111" s="54"/>
      <c r="F111" s="34">
        <f t="shared" si="46"/>
        <v>0</v>
      </c>
      <c r="G111" s="63"/>
      <c r="H111" s="30">
        <f t="shared" si="47"/>
        <v>0</v>
      </c>
      <c r="I111" s="63"/>
      <c r="J111" s="30">
        <f t="shared" si="48"/>
        <v>0</v>
      </c>
      <c r="K111" s="58"/>
      <c r="L111" s="30">
        <f>IF(K111&lt;leány!$D$2,0,VLOOKUP(K111,hfut,3,TRUE))</f>
        <v>0</v>
      </c>
      <c r="M111" s="31">
        <f t="shared" si="49"/>
        <v>0</v>
      </c>
      <c r="N111" s="103">
        <f>RANK(M111,Egyéni!$N$3:$N$168,0)</f>
        <v>47</v>
      </c>
      <c r="O111" s="136"/>
      <c r="P111" s="137"/>
    </row>
    <row r="112" spans="1:16" ht="19.5" customHeight="1" x14ac:dyDescent="0.25">
      <c r="A112" s="53"/>
      <c r="B112" s="117"/>
      <c r="C112" s="54"/>
      <c r="D112" s="30">
        <f t="shared" si="45"/>
        <v>0</v>
      </c>
      <c r="E112" s="54"/>
      <c r="F112" s="34">
        <f t="shared" si="46"/>
        <v>0</v>
      </c>
      <c r="G112" s="63"/>
      <c r="H112" s="30">
        <f t="shared" si="47"/>
        <v>0</v>
      </c>
      <c r="I112" s="63"/>
      <c r="J112" s="30">
        <f t="shared" si="48"/>
        <v>0</v>
      </c>
      <c r="K112" s="58"/>
      <c r="L112" s="30">
        <f>IF(K112&lt;leány!$D$2,0,VLOOKUP(K112,hfut,3,TRUE))</f>
        <v>0</v>
      </c>
      <c r="M112" s="31">
        <f t="shared" si="49"/>
        <v>0</v>
      </c>
      <c r="N112" s="103">
        <f>RANK(M112,Egyéni!$N$3:$N$168,0)</f>
        <v>47</v>
      </c>
      <c r="O112" s="136"/>
      <c r="P112" s="137"/>
    </row>
    <row r="113" spans="1:21" ht="19.5" customHeight="1" x14ac:dyDescent="0.25">
      <c r="A113" s="53"/>
      <c r="B113" s="117"/>
      <c r="C113" s="54"/>
      <c r="D113" s="30">
        <f t="shared" si="45"/>
        <v>0</v>
      </c>
      <c r="E113" s="54"/>
      <c r="F113" s="34">
        <f t="shared" si="46"/>
        <v>0</v>
      </c>
      <c r="G113" s="63"/>
      <c r="H113" s="30">
        <f t="shared" si="47"/>
        <v>0</v>
      </c>
      <c r="I113" s="63"/>
      <c r="J113" s="30">
        <f t="shared" si="48"/>
        <v>0</v>
      </c>
      <c r="K113" s="58"/>
      <c r="L113" s="30">
        <f>IF(K113&lt;leány!$D$2,0,VLOOKUP(K113,hfut,3,TRUE))</f>
        <v>0</v>
      </c>
      <c r="M113" s="31">
        <f t="shared" si="49"/>
        <v>0</v>
      </c>
      <c r="N113" s="103">
        <f>RANK(M113,Egyéni!$N$3:$N$168,0)</f>
        <v>47</v>
      </c>
      <c r="O113" s="47"/>
      <c r="P113" s="48"/>
    </row>
    <row r="114" spans="1:21" ht="19.5" customHeight="1" thickBot="1" x14ac:dyDescent="0.3">
      <c r="A114" s="55"/>
      <c r="B114" s="118"/>
      <c r="C114" s="56"/>
      <c r="D114" s="32">
        <f t="shared" si="45"/>
        <v>0</v>
      </c>
      <c r="E114" s="56"/>
      <c r="F114" s="32">
        <f t="shared" si="46"/>
        <v>0</v>
      </c>
      <c r="G114" s="64"/>
      <c r="H114" s="32">
        <f t="shared" si="47"/>
        <v>0</v>
      </c>
      <c r="I114" s="64"/>
      <c r="J114" s="32">
        <f t="shared" si="48"/>
        <v>0</v>
      </c>
      <c r="K114" s="59"/>
      <c r="L114" s="32">
        <f>IF(K114&lt;leány!$D$2,0,VLOOKUP(K114,hfut,3,TRUE))</f>
        <v>0</v>
      </c>
      <c r="M114" s="33">
        <f t="shared" si="49"/>
        <v>0</v>
      </c>
      <c r="N114" s="46">
        <f>RANK(M114,Egyéni!$N$3:$N$168,0)</f>
        <v>47</v>
      </c>
      <c r="O114" s="132"/>
      <c r="P114" s="133"/>
    </row>
    <row r="115" spans="1:21" ht="19.5" customHeight="1" x14ac:dyDescent="0.25"/>
    <row r="116" spans="1:21" ht="19.5" customHeight="1" thickBot="1" x14ac:dyDescent="0.3"/>
    <row r="117" spans="1:21" ht="19.5" customHeight="1" thickBot="1" x14ac:dyDescent="0.3">
      <c r="A117" s="123"/>
      <c r="B117" s="124"/>
      <c r="C117" s="124"/>
      <c r="D117" s="124"/>
      <c r="E117" s="124"/>
      <c r="F117" s="124"/>
      <c r="G117" s="124"/>
      <c r="H117" s="124"/>
      <c r="I117" s="124"/>
      <c r="J117" s="124"/>
      <c r="K117" s="124"/>
      <c r="L117" s="124"/>
      <c r="M117" s="124"/>
      <c r="N117" s="125"/>
      <c r="O117" s="128">
        <f>RANK(O119,Csapat!$C$3:P119,0)</f>
        <v>9</v>
      </c>
      <c r="P117" s="129"/>
    </row>
    <row r="118" spans="1:21" ht="19.5" customHeight="1" thickBot="1" x14ac:dyDescent="0.3">
      <c r="A118" s="35" t="s">
        <v>0</v>
      </c>
      <c r="B118" s="36" t="s">
        <v>1</v>
      </c>
      <c r="C118" s="121" t="s">
        <v>174</v>
      </c>
      <c r="D118" s="121"/>
      <c r="E118" s="122" t="s">
        <v>2</v>
      </c>
      <c r="F118" s="122"/>
      <c r="G118" s="122" t="s">
        <v>7</v>
      </c>
      <c r="H118" s="122"/>
      <c r="I118" s="126" t="s">
        <v>175</v>
      </c>
      <c r="J118" s="127"/>
      <c r="K118" s="126" t="s">
        <v>169</v>
      </c>
      <c r="L118" s="127"/>
      <c r="M118" s="36" t="s">
        <v>5</v>
      </c>
      <c r="N118" s="37" t="s">
        <v>6</v>
      </c>
      <c r="O118" s="130"/>
      <c r="P118" s="131"/>
      <c r="U118" s="65"/>
    </row>
    <row r="119" spans="1:21" ht="19.5" customHeight="1" x14ac:dyDescent="0.25">
      <c r="A119" s="60"/>
      <c r="B119" s="116"/>
      <c r="C119" s="52"/>
      <c r="D119" s="34">
        <f t="shared" ref="D119:D124" si="50">IF(C119&lt;6.19,0,VLOOKUP(C119,rfut,5,TRUE))</f>
        <v>0</v>
      </c>
      <c r="E119" s="54"/>
      <c r="F119" s="34">
        <f t="shared" ref="F119:F124" si="51">IF(E119&lt;1.79,0,VLOOKUP(E119,távol,4,TRUE))</f>
        <v>0</v>
      </c>
      <c r="G119" s="61"/>
      <c r="H119" s="34">
        <f t="shared" ref="H119:H124" si="52">IF(G119&lt;4,0,VLOOKUP(G119,kisl,2,TRUE))</f>
        <v>0</v>
      </c>
      <c r="I119" s="61"/>
      <c r="J119" s="41">
        <f t="shared" ref="J119:J124" si="53">IF(I119&lt;3,0,VLOOKUP(I119,súly,3,TRUE))</f>
        <v>0</v>
      </c>
      <c r="K119" s="57"/>
      <c r="L119" s="30">
        <f>IF(K119&lt;leány!$D$2,0,VLOOKUP(K119,hfut,3,TRUE))</f>
        <v>0</v>
      </c>
      <c r="M119" s="31">
        <f t="shared" ref="M119:M124" si="54">SUM(D119,F119,H119,L119,J119)</f>
        <v>0</v>
      </c>
      <c r="N119" s="102">
        <f>RANK(M119,Egyéni!$N$3:$N$168,0)</f>
        <v>47</v>
      </c>
      <c r="O119" s="134">
        <f>SUM(M119:M124)-MIN(M119:M124)</f>
        <v>0</v>
      </c>
      <c r="P119" s="135"/>
    </row>
    <row r="120" spans="1:21" ht="19.5" customHeight="1" x14ac:dyDescent="0.25">
      <c r="A120" s="53"/>
      <c r="B120" s="117"/>
      <c r="C120" s="54"/>
      <c r="D120" s="30">
        <f t="shared" si="50"/>
        <v>0</v>
      </c>
      <c r="E120" s="54"/>
      <c r="F120" s="34">
        <f t="shared" si="51"/>
        <v>0</v>
      </c>
      <c r="G120" s="62"/>
      <c r="H120" s="30">
        <f t="shared" si="52"/>
        <v>0</v>
      </c>
      <c r="I120" s="62"/>
      <c r="J120" s="30">
        <f t="shared" si="53"/>
        <v>0</v>
      </c>
      <c r="K120" s="58"/>
      <c r="L120" s="30">
        <f>IF(K120&lt;leány!$D$2,0,VLOOKUP(K120,hfut,3,TRUE))</f>
        <v>0</v>
      </c>
      <c r="M120" s="31">
        <f t="shared" si="54"/>
        <v>0</v>
      </c>
      <c r="N120" s="103">
        <f>RANK(M120,Egyéni!$N$3:$N$168,0)</f>
        <v>47</v>
      </c>
      <c r="O120" s="136"/>
      <c r="P120" s="137"/>
    </row>
    <row r="121" spans="1:21" ht="19.5" customHeight="1" x14ac:dyDescent="0.25">
      <c r="A121" s="53"/>
      <c r="B121" s="117"/>
      <c r="C121" s="54"/>
      <c r="D121" s="30">
        <f t="shared" si="50"/>
        <v>0</v>
      </c>
      <c r="E121" s="54"/>
      <c r="F121" s="34">
        <f t="shared" si="51"/>
        <v>0</v>
      </c>
      <c r="G121" s="63"/>
      <c r="H121" s="30">
        <f t="shared" si="52"/>
        <v>0</v>
      </c>
      <c r="I121" s="63"/>
      <c r="J121" s="30">
        <f t="shared" si="53"/>
        <v>0</v>
      </c>
      <c r="K121" s="58"/>
      <c r="L121" s="30">
        <f>IF(K121&lt;leány!$D$2,0,VLOOKUP(K121,hfut,3,TRUE))</f>
        <v>0</v>
      </c>
      <c r="M121" s="31">
        <f t="shared" si="54"/>
        <v>0</v>
      </c>
      <c r="N121" s="103">
        <f>RANK(M121,Egyéni!$N$3:$N$168,0)</f>
        <v>47</v>
      </c>
      <c r="O121" s="136"/>
      <c r="P121" s="137"/>
    </row>
    <row r="122" spans="1:21" ht="19.5" customHeight="1" x14ac:dyDescent="0.25">
      <c r="A122" s="53"/>
      <c r="B122" s="117"/>
      <c r="C122" s="54"/>
      <c r="D122" s="30">
        <f t="shared" si="50"/>
        <v>0</v>
      </c>
      <c r="E122" s="54"/>
      <c r="F122" s="34">
        <f t="shared" si="51"/>
        <v>0</v>
      </c>
      <c r="G122" s="63"/>
      <c r="H122" s="30">
        <f t="shared" si="52"/>
        <v>0</v>
      </c>
      <c r="I122" s="63"/>
      <c r="J122" s="30">
        <f t="shared" si="53"/>
        <v>0</v>
      </c>
      <c r="K122" s="58"/>
      <c r="L122" s="30">
        <f>IF(K122&lt;leány!$D$2,0,VLOOKUP(K122,hfut,3,TRUE))</f>
        <v>0</v>
      </c>
      <c r="M122" s="31">
        <f t="shared" si="54"/>
        <v>0</v>
      </c>
      <c r="N122" s="103">
        <f>RANK(M122,Egyéni!$N$3:$N$168,0)</f>
        <v>47</v>
      </c>
      <c r="O122" s="136"/>
      <c r="P122" s="137"/>
    </row>
    <row r="123" spans="1:21" ht="19.5" customHeight="1" x14ac:dyDescent="0.25">
      <c r="A123" s="53"/>
      <c r="B123" s="117"/>
      <c r="C123" s="54"/>
      <c r="D123" s="30">
        <f t="shared" si="50"/>
        <v>0</v>
      </c>
      <c r="E123" s="54"/>
      <c r="F123" s="34">
        <f t="shared" si="51"/>
        <v>0</v>
      </c>
      <c r="G123" s="63"/>
      <c r="H123" s="30">
        <f t="shared" si="52"/>
        <v>0</v>
      </c>
      <c r="I123" s="63"/>
      <c r="J123" s="30">
        <f t="shared" si="53"/>
        <v>0</v>
      </c>
      <c r="K123" s="58"/>
      <c r="L123" s="30">
        <f>IF(K123&lt;leány!$D$2,0,VLOOKUP(K123,hfut,3,TRUE))</f>
        <v>0</v>
      </c>
      <c r="M123" s="31">
        <f t="shared" si="54"/>
        <v>0</v>
      </c>
      <c r="N123" s="103">
        <f>RANK(M123,Egyéni!$N$3:$N$168,0)</f>
        <v>47</v>
      </c>
      <c r="O123" s="47"/>
      <c r="P123" s="48"/>
    </row>
    <row r="124" spans="1:21" ht="19.5" customHeight="1" thickBot="1" x14ac:dyDescent="0.3">
      <c r="A124" s="55"/>
      <c r="B124" s="118"/>
      <c r="C124" s="56"/>
      <c r="D124" s="32">
        <f t="shared" si="50"/>
        <v>0</v>
      </c>
      <c r="E124" s="56"/>
      <c r="F124" s="32">
        <f t="shared" si="51"/>
        <v>0</v>
      </c>
      <c r="G124" s="64"/>
      <c r="H124" s="32">
        <f t="shared" si="52"/>
        <v>0</v>
      </c>
      <c r="I124" s="64"/>
      <c r="J124" s="32">
        <f t="shared" si="53"/>
        <v>0</v>
      </c>
      <c r="K124" s="59"/>
      <c r="L124" s="32">
        <f>IF(K124&lt;leány!$D$2,0,VLOOKUP(K124,hfut,3,TRUE))</f>
        <v>0</v>
      </c>
      <c r="M124" s="33">
        <f t="shared" si="54"/>
        <v>0</v>
      </c>
      <c r="N124" s="46">
        <f>RANK(M124,Egyéni!$N$3:$N$168,0)</f>
        <v>47</v>
      </c>
      <c r="O124" s="132"/>
      <c r="P124" s="133"/>
    </row>
    <row r="125" spans="1:21" ht="19.5" customHeight="1" x14ac:dyDescent="0.25"/>
    <row r="126" spans="1:21" ht="19.5" customHeight="1" thickBot="1" x14ac:dyDescent="0.3"/>
    <row r="127" spans="1:21" ht="19.5" customHeight="1" thickBot="1" x14ac:dyDescent="0.3">
      <c r="A127" s="123"/>
      <c r="B127" s="124"/>
      <c r="C127" s="124"/>
      <c r="D127" s="124"/>
      <c r="E127" s="124"/>
      <c r="F127" s="124"/>
      <c r="G127" s="124"/>
      <c r="H127" s="124"/>
      <c r="I127" s="124"/>
      <c r="J127" s="124"/>
      <c r="K127" s="124"/>
      <c r="L127" s="124"/>
      <c r="M127" s="124"/>
      <c r="N127" s="125"/>
      <c r="O127" s="128">
        <f>RANK(O129,Csapat!$C$3:P129,0)</f>
        <v>9</v>
      </c>
      <c r="P127" s="129"/>
    </row>
    <row r="128" spans="1:21" ht="19.5" customHeight="1" thickBot="1" x14ac:dyDescent="0.3">
      <c r="A128" s="35" t="s">
        <v>0</v>
      </c>
      <c r="B128" s="36" t="s">
        <v>1</v>
      </c>
      <c r="C128" s="121" t="s">
        <v>174</v>
      </c>
      <c r="D128" s="121"/>
      <c r="E128" s="122" t="s">
        <v>2</v>
      </c>
      <c r="F128" s="122"/>
      <c r="G128" s="122" t="s">
        <v>7</v>
      </c>
      <c r="H128" s="122"/>
      <c r="I128" s="126" t="s">
        <v>175</v>
      </c>
      <c r="J128" s="127"/>
      <c r="K128" s="126" t="s">
        <v>169</v>
      </c>
      <c r="L128" s="127"/>
      <c r="M128" s="36" t="s">
        <v>5</v>
      </c>
      <c r="N128" s="37" t="s">
        <v>6</v>
      </c>
      <c r="O128" s="130"/>
      <c r="P128" s="131"/>
    </row>
    <row r="129" spans="1:16" ht="19.5" customHeight="1" x14ac:dyDescent="0.25">
      <c r="A129" s="60"/>
      <c r="B129" s="116"/>
      <c r="C129" s="52"/>
      <c r="D129" s="34">
        <f t="shared" ref="D129:D134" si="55">IF(C129&lt;6.19,0,VLOOKUP(C129,rfut,5,TRUE))</f>
        <v>0</v>
      </c>
      <c r="E129" s="54"/>
      <c r="F129" s="34">
        <f t="shared" ref="F129:F134" si="56">IF(E129&lt;1.79,0,VLOOKUP(E129,távol,4,TRUE))</f>
        <v>0</v>
      </c>
      <c r="G129" s="61"/>
      <c r="H129" s="34">
        <f t="shared" ref="H129:H134" si="57">IF(G129&lt;4,0,VLOOKUP(G129,kisl,2,TRUE))</f>
        <v>0</v>
      </c>
      <c r="I129" s="61"/>
      <c r="J129" s="41">
        <f t="shared" ref="J129:J134" si="58">IF(I129&lt;3,0,VLOOKUP(I129,súly,3,TRUE))</f>
        <v>0</v>
      </c>
      <c r="K129" s="57"/>
      <c r="L129" s="30">
        <f>IF(K129&lt;leány!$D$2,0,VLOOKUP(K129,hfut,3,TRUE))</f>
        <v>0</v>
      </c>
      <c r="M129" s="31">
        <f t="shared" ref="M129:M134" si="59">SUM(D129,F129,H129,L129,J129)</f>
        <v>0</v>
      </c>
      <c r="N129" s="102">
        <f>RANK(M129,Egyéni!$N$3:$N$168,0)</f>
        <v>47</v>
      </c>
      <c r="O129" s="134">
        <f>SUM(M129:M134)-MIN(M129:M134)</f>
        <v>0</v>
      </c>
      <c r="P129" s="135"/>
    </row>
    <row r="130" spans="1:16" ht="19.5" customHeight="1" x14ac:dyDescent="0.25">
      <c r="A130" s="53"/>
      <c r="B130" s="117"/>
      <c r="C130" s="54"/>
      <c r="D130" s="30">
        <f t="shared" si="55"/>
        <v>0</v>
      </c>
      <c r="E130" s="54"/>
      <c r="F130" s="34">
        <f t="shared" si="56"/>
        <v>0</v>
      </c>
      <c r="G130" s="62"/>
      <c r="H130" s="30">
        <f t="shared" si="57"/>
        <v>0</v>
      </c>
      <c r="I130" s="62"/>
      <c r="J130" s="30">
        <f t="shared" si="58"/>
        <v>0</v>
      </c>
      <c r="K130" s="58"/>
      <c r="L130" s="30">
        <f>IF(K130&lt;leány!$D$2,0,VLOOKUP(K130,hfut,3,TRUE))</f>
        <v>0</v>
      </c>
      <c r="M130" s="31">
        <f t="shared" si="59"/>
        <v>0</v>
      </c>
      <c r="N130" s="103">
        <f>RANK(M130,Egyéni!$N$3:$N$168,0)</f>
        <v>47</v>
      </c>
      <c r="O130" s="136"/>
      <c r="P130" s="137"/>
    </row>
    <row r="131" spans="1:16" ht="19.5" customHeight="1" x14ac:dyDescent="0.25">
      <c r="A131" s="53"/>
      <c r="B131" s="117"/>
      <c r="C131" s="54"/>
      <c r="D131" s="30">
        <f t="shared" si="55"/>
        <v>0</v>
      </c>
      <c r="E131" s="54"/>
      <c r="F131" s="34">
        <f t="shared" si="56"/>
        <v>0</v>
      </c>
      <c r="G131" s="63"/>
      <c r="H131" s="30">
        <f t="shared" si="57"/>
        <v>0</v>
      </c>
      <c r="I131" s="63"/>
      <c r="J131" s="30">
        <f t="shared" si="58"/>
        <v>0</v>
      </c>
      <c r="K131" s="58"/>
      <c r="L131" s="30">
        <f>IF(K131&lt;leány!$D$2,0,VLOOKUP(K131,hfut,3,TRUE))</f>
        <v>0</v>
      </c>
      <c r="M131" s="31">
        <f t="shared" si="59"/>
        <v>0</v>
      </c>
      <c r="N131" s="103">
        <f>RANK(M131,Egyéni!$N$3:$N$168,0)</f>
        <v>47</v>
      </c>
      <c r="O131" s="136"/>
      <c r="P131" s="137"/>
    </row>
    <row r="132" spans="1:16" ht="19.5" customHeight="1" x14ac:dyDescent="0.25">
      <c r="A132" s="53"/>
      <c r="B132" s="117"/>
      <c r="C132" s="54"/>
      <c r="D132" s="30">
        <f t="shared" si="55"/>
        <v>0</v>
      </c>
      <c r="E132" s="54"/>
      <c r="F132" s="34">
        <f t="shared" si="56"/>
        <v>0</v>
      </c>
      <c r="G132" s="63"/>
      <c r="H132" s="30">
        <f t="shared" si="57"/>
        <v>0</v>
      </c>
      <c r="I132" s="63"/>
      <c r="J132" s="30">
        <f t="shared" si="58"/>
        <v>0</v>
      </c>
      <c r="K132" s="58"/>
      <c r="L132" s="30">
        <f>IF(K132&lt;leány!$D$2,0,VLOOKUP(K132,hfut,3,TRUE))</f>
        <v>0</v>
      </c>
      <c r="M132" s="31">
        <f t="shared" si="59"/>
        <v>0</v>
      </c>
      <c r="N132" s="103">
        <f>RANK(M132,Egyéni!$N$3:$N$168,0)</f>
        <v>47</v>
      </c>
      <c r="O132" s="136"/>
      <c r="P132" s="137"/>
    </row>
    <row r="133" spans="1:16" ht="19.5" customHeight="1" x14ac:dyDescent="0.25">
      <c r="A133" s="53"/>
      <c r="B133" s="117"/>
      <c r="C133" s="54"/>
      <c r="D133" s="30">
        <f t="shared" si="55"/>
        <v>0</v>
      </c>
      <c r="E133" s="54"/>
      <c r="F133" s="34">
        <f t="shared" si="56"/>
        <v>0</v>
      </c>
      <c r="G133" s="63"/>
      <c r="H133" s="30">
        <f t="shared" si="57"/>
        <v>0</v>
      </c>
      <c r="I133" s="63"/>
      <c r="J133" s="30">
        <f t="shared" si="58"/>
        <v>0</v>
      </c>
      <c r="K133" s="58"/>
      <c r="L133" s="30">
        <f>IF(K133&lt;leány!$D$2,0,VLOOKUP(K133,hfut,3,TRUE))</f>
        <v>0</v>
      </c>
      <c r="M133" s="31">
        <f t="shared" si="59"/>
        <v>0</v>
      </c>
      <c r="N133" s="103">
        <f>RANK(M133,Egyéni!$N$3:$N$168,0)</f>
        <v>47</v>
      </c>
      <c r="O133" s="47"/>
      <c r="P133" s="48"/>
    </row>
    <row r="134" spans="1:16" ht="19.5" customHeight="1" thickBot="1" x14ac:dyDescent="0.3">
      <c r="A134" s="55"/>
      <c r="B134" s="118"/>
      <c r="C134" s="56"/>
      <c r="D134" s="32">
        <f t="shared" si="55"/>
        <v>0</v>
      </c>
      <c r="E134" s="56"/>
      <c r="F134" s="32">
        <f t="shared" si="56"/>
        <v>0</v>
      </c>
      <c r="G134" s="64"/>
      <c r="H134" s="32">
        <f t="shared" si="57"/>
        <v>0</v>
      </c>
      <c r="I134" s="64"/>
      <c r="J134" s="32">
        <f t="shared" si="58"/>
        <v>0</v>
      </c>
      <c r="K134" s="59"/>
      <c r="L134" s="32">
        <f>IF(K134&lt;leány!$D$2,0,VLOOKUP(K134,hfut,3,TRUE))</f>
        <v>0</v>
      </c>
      <c r="M134" s="33">
        <f t="shared" si="59"/>
        <v>0</v>
      </c>
      <c r="N134" s="46">
        <f>RANK(M134,Egyéni!$N$3:$N$168,0)</f>
        <v>47</v>
      </c>
      <c r="O134" s="132"/>
      <c r="P134" s="133"/>
    </row>
    <row r="135" spans="1:16" ht="19.5" customHeight="1" x14ac:dyDescent="0.25"/>
    <row r="136" spans="1:16" ht="19.5" customHeight="1" thickBot="1" x14ac:dyDescent="0.3"/>
    <row r="137" spans="1:16" ht="19.5" customHeight="1" thickBot="1" x14ac:dyDescent="0.3">
      <c r="A137" s="123"/>
      <c r="B137" s="124"/>
      <c r="C137" s="124"/>
      <c r="D137" s="124"/>
      <c r="E137" s="124"/>
      <c r="F137" s="124"/>
      <c r="G137" s="124"/>
      <c r="H137" s="124"/>
      <c r="I137" s="124"/>
      <c r="J137" s="124"/>
      <c r="K137" s="124"/>
      <c r="L137" s="124"/>
      <c r="M137" s="124"/>
      <c r="N137" s="125"/>
      <c r="O137" s="128">
        <f>RANK(O139,Csapat!$C$3:P139,0)</f>
        <v>9</v>
      </c>
      <c r="P137" s="129"/>
    </row>
    <row r="138" spans="1:16" ht="19.5" customHeight="1" thickBot="1" x14ac:dyDescent="0.3">
      <c r="A138" s="35" t="s">
        <v>0</v>
      </c>
      <c r="B138" s="36" t="s">
        <v>1</v>
      </c>
      <c r="C138" s="121" t="s">
        <v>174</v>
      </c>
      <c r="D138" s="121"/>
      <c r="E138" s="122" t="s">
        <v>2</v>
      </c>
      <c r="F138" s="122"/>
      <c r="G138" s="122" t="s">
        <v>7</v>
      </c>
      <c r="H138" s="122"/>
      <c r="I138" s="126" t="s">
        <v>175</v>
      </c>
      <c r="J138" s="127"/>
      <c r="K138" s="126" t="s">
        <v>169</v>
      </c>
      <c r="L138" s="127"/>
      <c r="M138" s="36" t="s">
        <v>5</v>
      </c>
      <c r="N138" s="37" t="s">
        <v>6</v>
      </c>
      <c r="O138" s="130"/>
      <c r="P138" s="131"/>
    </row>
    <row r="139" spans="1:16" ht="19.5" customHeight="1" x14ac:dyDescent="0.25">
      <c r="A139" s="60"/>
      <c r="B139" s="116"/>
      <c r="C139" s="52"/>
      <c r="D139" s="34">
        <f t="shared" ref="D139:D144" si="60">IF(C139&lt;6.19,0,VLOOKUP(C139,rfut,5,TRUE))</f>
        <v>0</v>
      </c>
      <c r="E139" s="54"/>
      <c r="F139" s="34">
        <f t="shared" ref="F139:F144" si="61">IF(E139&lt;1.79,0,VLOOKUP(E139,távol,4,TRUE))</f>
        <v>0</v>
      </c>
      <c r="G139" s="61"/>
      <c r="H139" s="34">
        <f t="shared" ref="H139:H144" si="62">IF(G139&lt;4,0,VLOOKUP(G139,kisl,2,TRUE))</f>
        <v>0</v>
      </c>
      <c r="I139" s="61"/>
      <c r="J139" s="41">
        <f t="shared" ref="J139:J144" si="63">IF(I139&lt;3,0,VLOOKUP(I139,súly,3,TRUE))</f>
        <v>0</v>
      </c>
      <c r="K139" s="57"/>
      <c r="L139" s="30">
        <f>IF(K139&lt;leány!$D$2,0,VLOOKUP(K139,hfut,3,TRUE))</f>
        <v>0</v>
      </c>
      <c r="M139" s="31">
        <f t="shared" ref="M139:M144" si="64">SUM(D139,F139,H139,L139,J139)</f>
        <v>0</v>
      </c>
      <c r="N139" s="102">
        <f>RANK(M139,Egyéni!$N$3:$N$168,0)</f>
        <v>47</v>
      </c>
      <c r="O139" s="134">
        <f>SUM(M139:M144)-MIN(M139:M144)</f>
        <v>0</v>
      </c>
      <c r="P139" s="135"/>
    </row>
    <row r="140" spans="1:16" ht="19.5" customHeight="1" x14ac:dyDescent="0.25">
      <c r="A140" s="53"/>
      <c r="B140" s="117"/>
      <c r="C140" s="54"/>
      <c r="D140" s="30">
        <f t="shared" si="60"/>
        <v>0</v>
      </c>
      <c r="E140" s="54"/>
      <c r="F140" s="34">
        <f t="shared" si="61"/>
        <v>0</v>
      </c>
      <c r="G140" s="62"/>
      <c r="H140" s="30">
        <f t="shared" si="62"/>
        <v>0</v>
      </c>
      <c r="I140" s="62"/>
      <c r="J140" s="30">
        <f t="shared" si="63"/>
        <v>0</v>
      </c>
      <c r="K140" s="58"/>
      <c r="L140" s="30">
        <f>IF(K140&lt;leány!$D$2,0,VLOOKUP(K140,hfut,3,TRUE))</f>
        <v>0</v>
      </c>
      <c r="M140" s="31">
        <f t="shared" si="64"/>
        <v>0</v>
      </c>
      <c r="N140" s="103">
        <f>RANK(M140,Egyéni!$N$3:$N$168,0)</f>
        <v>47</v>
      </c>
      <c r="O140" s="136"/>
      <c r="P140" s="137"/>
    </row>
    <row r="141" spans="1:16" ht="19.5" customHeight="1" x14ac:dyDescent="0.25">
      <c r="A141" s="53"/>
      <c r="B141" s="117"/>
      <c r="C141" s="54"/>
      <c r="D141" s="30">
        <f t="shared" si="60"/>
        <v>0</v>
      </c>
      <c r="E141" s="54"/>
      <c r="F141" s="34">
        <f t="shared" si="61"/>
        <v>0</v>
      </c>
      <c r="G141" s="63"/>
      <c r="H141" s="30">
        <f t="shared" si="62"/>
        <v>0</v>
      </c>
      <c r="I141" s="63"/>
      <c r="J141" s="30">
        <f t="shared" si="63"/>
        <v>0</v>
      </c>
      <c r="K141" s="58"/>
      <c r="L141" s="30">
        <f>IF(K141&lt;leány!$D$2,0,VLOOKUP(K141,hfut,3,TRUE))</f>
        <v>0</v>
      </c>
      <c r="M141" s="31">
        <f t="shared" si="64"/>
        <v>0</v>
      </c>
      <c r="N141" s="103">
        <f>RANK(M141,Egyéni!$N$3:$N$168,0)</f>
        <v>47</v>
      </c>
      <c r="O141" s="136"/>
      <c r="P141" s="137"/>
    </row>
    <row r="142" spans="1:16" ht="19.5" customHeight="1" x14ac:dyDescent="0.25">
      <c r="A142" s="53"/>
      <c r="B142" s="117"/>
      <c r="C142" s="54"/>
      <c r="D142" s="30">
        <f t="shared" si="60"/>
        <v>0</v>
      </c>
      <c r="E142" s="54"/>
      <c r="F142" s="34">
        <f t="shared" si="61"/>
        <v>0</v>
      </c>
      <c r="G142" s="63"/>
      <c r="H142" s="30">
        <f t="shared" si="62"/>
        <v>0</v>
      </c>
      <c r="I142" s="63"/>
      <c r="J142" s="30">
        <f t="shared" si="63"/>
        <v>0</v>
      </c>
      <c r="K142" s="58"/>
      <c r="L142" s="30">
        <f>IF(K142&lt;leány!$D$2,0,VLOOKUP(K142,hfut,3,TRUE))</f>
        <v>0</v>
      </c>
      <c r="M142" s="31">
        <f t="shared" si="64"/>
        <v>0</v>
      </c>
      <c r="N142" s="103">
        <f>RANK(M142,Egyéni!$N$3:$N$168,0)</f>
        <v>47</v>
      </c>
      <c r="O142" s="136"/>
      <c r="P142" s="137"/>
    </row>
    <row r="143" spans="1:16" ht="19.5" customHeight="1" x14ac:dyDescent="0.25">
      <c r="A143" s="53"/>
      <c r="B143" s="117"/>
      <c r="C143" s="54"/>
      <c r="D143" s="30">
        <f t="shared" si="60"/>
        <v>0</v>
      </c>
      <c r="E143" s="54"/>
      <c r="F143" s="34">
        <f t="shared" si="61"/>
        <v>0</v>
      </c>
      <c r="G143" s="63"/>
      <c r="H143" s="30">
        <f t="shared" si="62"/>
        <v>0</v>
      </c>
      <c r="I143" s="63"/>
      <c r="J143" s="30">
        <f t="shared" si="63"/>
        <v>0</v>
      </c>
      <c r="K143" s="58"/>
      <c r="L143" s="30">
        <f>IF(K143&lt;leány!$D$2,0,VLOOKUP(K143,hfut,3,TRUE))</f>
        <v>0</v>
      </c>
      <c r="M143" s="31">
        <f t="shared" si="64"/>
        <v>0</v>
      </c>
      <c r="N143" s="103">
        <f>RANK(M143,Egyéni!$N$3:$N$168,0)</f>
        <v>47</v>
      </c>
      <c r="O143" s="47"/>
      <c r="P143" s="48"/>
    </row>
    <row r="144" spans="1:16" ht="19.5" customHeight="1" thickBot="1" x14ac:dyDescent="0.3">
      <c r="A144" s="55"/>
      <c r="B144" s="118"/>
      <c r="C144" s="56"/>
      <c r="D144" s="32">
        <f t="shared" si="60"/>
        <v>0</v>
      </c>
      <c r="E144" s="56"/>
      <c r="F144" s="32">
        <f t="shared" si="61"/>
        <v>0</v>
      </c>
      <c r="G144" s="64"/>
      <c r="H144" s="32">
        <f t="shared" si="62"/>
        <v>0</v>
      </c>
      <c r="I144" s="64"/>
      <c r="J144" s="32">
        <f t="shared" si="63"/>
        <v>0</v>
      </c>
      <c r="K144" s="59"/>
      <c r="L144" s="32">
        <f>IF(K144&lt;leány!$D$2,0,VLOOKUP(K144,hfut,3,TRUE))</f>
        <v>0</v>
      </c>
      <c r="M144" s="33">
        <f t="shared" si="64"/>
        <v>0</v>
      </c>
      <c r="N144" s="46">
        <f>RANK(M144,Egyéni!$N$3:$N$168,0)</f>
        <v>47</v>
      </c>
      <c r="O144" s="132"/>
      <c r="P144" s="133"/>
    </row>
    <row r="145" spans="1:16" ht="19.5" customHeight="1" x14ac:dyDescent="0.25"/>
    <row r="146" spans="1:16" ht="19.5" customHeight="1" thickBot="1" x14ac:dyDescent="0.3"/>
    <row r="147" spans="1:16" ht="19.5" customHeight="1" thickBot="1" x14ac:dyDescent="0.3">
      <c r="A147" s="123"/>
      <c r="B147" s="124"/>
      <c r="C147" s="124"/>
      <c r="D147" s="124"/>
      <c r="E147" s="124"/>
      <c r="F147" s="124"/>
      <c r="G147" s="124"/>
      <c r="H147" s="124"/>
      <c r="I147" s="124"/>
      <c r="J147" s="124"/>
      <c r="K147" s="124"/>
      <c r="L147" s="124"/>
      <c r="M147" s="124"/>
      <c r="N147" s="125"/>
      <c r="O147" s="128">
        <f>RANK(O149,Csapat!$C$3:P149,0)</f>
        <v>9</v>
      </c>
      <c r="P147" s="129"/>
    </row>
    <row r="148" spans="1:16" ht="19.5" customHeight="1" thickBot="1" x14ac:dyDescent="0.3">
      <c r="A148" s="35" t="s">
        <v>0</v>
      </c>
      <c r="B148" s="36" t="s">
        <v>1</v>
      </c>
      <c r="C148" s="121" t="s">
        <v>174</v>
      </c>
      <c r="D148" s="121"/>
      <c r="E148" s="122" t="s">
        <v>2</v>
      </c>
      <c r="F148" s="122"/>
      <c r="G148" s="122" t="s">
        <v>7</v>
      </c>
      <c r="H148" s="122"/>
      <c r="I148" s="126" t="s">
        <v>175</v>
      </c>
      <c r="J148" s="127"/>
      <c r="K148" s="126" t="s">
        <v>169</v>
      </c>
      <c r="L148" s="127"/>
      <c r="M148" s="36" t="s">
        <v>5</v>
      </c>
      <c r="N148" s="37" t="s">
        <v>6</v>
      </c>
      <c r="O148" s="130"/>
      <c r="P148" s="131"/>
    </row>
    <row r="149" spans="1:16" ht="19.5" customHeight="1" x14ac:dyDescent="0.25">
      <c r="A149" s="60"/>
      <c r="B149" s="116"/>
      <c r="C149" s="52"/>
      <c r="D149" s="34">
        <f t="shared" ref="D149:D154" si="65">IF(C149&lt;6.19,0,VLOOKUP(C149,rfut,5,TRUE))</f>
        <v>0</v>
      </c>
      <c r="E149" s="54"/>
      <c r="F149" s="34">
        <f t="shared" ref="F149:F154" si="66">IF(E149&lt;1.79,0,VLOOKUP(E149,távol,4,TRUE))</f>
        <v>0</v>
      </c>
      <c r="G149" s="61"/>
      <c r="H149" s="34">
        <f t="shared" ref="H149:H154" si="67">IF(G149&lt;4,0,VLOOKUP(G149,kisl,2,TRUE))</f>
        <v>0</v>
      </c>
      <c r="I149" s="61"/>
      <c r="J149" s="41">
        <f t="shared" ref="J149:J154" si="68">IF(I149&lt;3,0,VLOOKUP(I149,súly,3,TRUE))</f>
        <v>0</v>
      </c>
      <c r="K149" s="57"/>
      <c r="L149" s="30">
        <f>IF(K149&lt;leány!$D$2,0,VLOOKUP(K149,hfut,3,TRUE))</f>
        <v>0</v>
      </c>
      <c r="M149" s="31">
        <f t="shared" ref="M149:M154" si="69">SUM(D149,F149,H149,L149,J149)</f>
        <v>0</v>
      </c>
      <c r="N149" s="102">
        <f>RANK(M149,Egyéni!$N$3:$N$168,0)</f>
        <v>47</v>
      </c>
      <c r="O149" s="134">
        <f>SUM(M149:M154)-MIN(M149:M154)</f>
        <v>0</v>
      </c>
      <c r="P149" s="135"/>
    </row>
    <row r="150" spans="1:16" ht="19.5" customHeight="1" x14ac:dyDescent="0.25">
      <c r="A150" s="53"/>
      <c r="B150" s="117"/>
      <c r="C150" s="54"/>
      <c r="D150" s="30">
        <f t="shared" si="65"/>
        <v>0</v>
      </c>
      <c r="E150" s="54"/>
      <c r="F150" s="34">
        <f t="shared" si="66"/>
        <v>0</v>
      </c>
      <c r="G150" s="62"/>
      <c r="H150" s="30">
        <f t="shared" si="67"/>
        <v>0</v>
      </c>
      <c r="I150" s="62"/>
      <c r="J150" s="30">
        <f t="shared" si="68"/>
        <v>0</v>
      </c>
      <c r="K150" s="58"/>
      <c r="L150" s="30">
        <f>IF(K150&lt;leány!$D$2,0,VLOOKUP(K150,hfut,3,TRUE))</f>
        <v>0</v>
      </c>
      <c r="M150" s="31">
        <f t="shared" si="69"/>
        <v>0</v>
      </c>
      <c r="N150" s="103">
        <f>RANK(M150,Egyéni!$N$3:$N$168,0)</f>
        <v>47</v>
      </c>
      <c r="O150" s="136"/>
      <c r="P150" s="137"/>
    </row>
    <row r="151" spans="1:16" ht="19.5" customHeight="1" x14ac:dyDescent="0.25">
      <c r="A151" s="53"/>
      <c r="B151" s="117"/>
      <c r="C151" s="54"/>
      <c r="D151" s="30">
        <f t="shared" si="65"/>
        <v>0</v>
      </c>
      <c r="E151" s="54"/>
      <c r="F151" s="34">
        <f t="shared" si="66"/>
        <v>0</v>
      </c>
      <c r="G151" s="63"/>
      <c r="H151" s="30">
        <f t="shared" si="67"/>
        <v>0</v>
      </c>
      <c r="I151" s="63"/>
      <c r="J151" s="30">
        <f t="shared" si="68"/>
        <v>0</v>
      </c>
      <c r="K151" s="58"/>
      <c r="L151" s="30">
        <f>IF(K151&lt;leány!$D$2,0,VLOOKUP(K151,hfut,3,TRUE))</f>
        <v>0</v>
      </c>
      <c r="M151" s="31">
        <f t="shared" si="69"/>
        <v>0</v>
      </c>
      <c r="N151" s="103">
        <f>RANK(M151,Egyéni!$N$3:$N$168,0)</f>
        <v>47</v>
      </c>
      <c r="O151" s="136"/>
      <c r="P151" s="137"/>
    </row>
    <row r="152" spans="1:16" ht="19.5" customHeight="1" x14ac:dyDescent="0.25">
      <c r="A152" s="53"/>
      <c r="B152" s="117"/>
      <c r="C152" s="54"/>
      <c r="D152" s="30">
        <f t="shared" si="65"/>
        <v>0</v>
      </c>
      <c r="E152" s="54"/>
      <c r="F152" s="34">
        <f t="shared" si="66"/>
        <v>0</v>
      </c>
      <c r="G152" s="63"/>
      <c r="H152" s="30">
        <f t="shared" si="67"/>
        <v>0</v>
      </c>
      <c r="I152" s="63"/>
      <c r="J152" s="30">
        <f t="shared" si="68"/>
        <v>0</v>
      </c>
      <c r="K152" s="58"/>
      <c r="L152" s="30">
        <f>IF(K152&lt;leány!$D$2,0,VLOOKUP(K152,hfut,3,TRUE))</f>
        <v>0</v>
      </c>
      <c r="M152" s="31">
        <f t="shared" si="69"/>
        <v>0</v>
      </c>
      <c r="N152" s="103">
        <f>RANK(M152,Egyéni!$N$3:$N$168,0)</f>
        <v>47</v>
      </c>
      <c r="O152" s="136"/>
      <c r="P152" s="137"/>
    </row>
    <row r="153" spans="1:16" ht="19.5" customHeight="1" x14ac:dyDescent="0.25">
      <c r="A153" s="53"/>
      <c r="B153" s="117"/>
      <c r="C153" s="54"/>
      <c r="D153" s="30">
        <f t="shared" si="65"/>
        <v>0</v>
      </c>
      <c r="E153" s="54"/>
      <c r="F153" s="34">
        <f t="shared" si="66"/>
        <v>0</v>
      </c>
      <c r="G153" s="63"/>
      <c r="H153" s="30">
        <f t="shared" si="67"/>
        <v>0</v>
      </c>
      <c r="I153" s="63"/>
      <c r="J153" s="30">
        <f t="shared" si="68"/>
        <v>0</v>
      </c>
      <c r="K153" s="58"/>
      <c r="L153" s="30">
        <f>IF(K153&lt;leány!$D$2,0,VLOOKUP(K153,hfut,3,TRUE))</f>
        <v>0</v>
      </c>
      <c r="M153" s="31">
        <f t="shared" si="69"/>
        <v>0</v>
      </c>
      <c r="N153" s="103">
        <f>RANK(M153,Egyéni!$N$3:$N$168,0)</f>
        <v>47</v>
      </c>
      <c r="O153" s="47"/>
      <c r="P153" s="48"/>
    </row>
    <row r="154" spans="1:16" ht="19.5" customHeight="1" thickBot="1" x14ac:dyDescent="0.3">
      <c r="A154" s="55"/>
      <c r="B154" s="118"/>
      <c r="C154" s="56"/>
      <c r="D154" s="32">
        <f t="shared" si="65"/>
        <v>0</v>
      </c>
      <c r="E154" s="56"/>
      <c r="F154" s="32">
        <f t="shared" si="66"/>
        <v>0</v>
      </c>
      <c r="G154" s="64"/>
      <c r="H154" s="32">
        <f t="shared" si="67"/>
        <v>0</v>
      </c>
      <c r="I154" s="64"/>
      <c r="J154" s="32">
        <f t="shared" si="68"/>
        <v>0</v>
      </c>
      <c r="K154" s="59"/>
      <c r="L154" s="32">
        <f>IF(K154&lt;leány!$D$2,0,VLOOKUP(K154,hfut,3,TRUE))</f>
        <v>0</v>
      </c>
      <c r="M154" s="33">
        <f t="shared" si="69"/>
        <v>0</v>
      </c>
      <c r="N154" s="46">
        <f>RANK(M154,Egyéni!$N$3:$N$168,0)</f>
        <v>47</v>
      </c>
      <c r="O154" s="132"/>
      <c r="P154" s="133"/>
    </row>
    <row r="155" spans="1:16" ht="19.5" customHeight="1" x14ac:dyDescent="0.25"/>
    <row r="156" spans="1:16" ht="19.5" customHeight="1" thickBot="1" x14ac:dyDescent="0.3"/>
    <row r="157" spans="1:16" ht="19.5" customHeight="1" thickBot="1" x14ac:dyDescent="0.3">
      <c r="A157" s="123"/>
      <c r="B157" s="124"/>
      <c r="C157" s="124"/>
      <c r="D157" s="124"/>
      <c r="E157" s="124"/>
      <c r="F157" s="124"/>
      <c r="G157" s="124"/>
      <c r="H157" s="124"/>
      <c r="I157" s="124"/>
      <c r="J157" s="124"/>
      <c r="K157" s="124"/>
      <c r="L157" s="124"/>
      <c r="M157" s="124"/>
      <c r="N157" s="125"/>
      <c r="O157" s="128">
        <f>RANK(O159,Csapat!$C$3:P159,0)</f>
        <v>9</v>
      </c>
      <c r="P157" s="129"/>
    </row>
    <row r="158" spans="1:16" ht="19.5" customHeight="1" thickBot="1" x14ac:dyDescent="0.3">
      <c r="A158" s="35" t="s">
        <v>0</v>
      </c>
      <c r="B158" s="36" t="s">
        <v>1</v>
      </c>
      <c r="C158" s="121" t="s">
        <v>174</v>
      </c>
      <c r="D158" s="121"/>
      <c r="E158" s="122" t="s">
        <v>2</v>
      </c>
      <c r="F158" s="122"/>
      <c r="G158" s="122" t="s">
        <v>7</v>
      </c>
      <c r="H158" s="122"/>
      <c r="I158" s="126" t="s">
        <v>175</v>
      </c>
      <c r="J158" s="127"/>
      <c r="K158" s="126" t="s">
        <v>169</v>
      </c>
      <c r="L158" s="127"/>
      <c r="M158" s="36" t="s">
        <v>5</v>
      </c>
      <c r="N158" s="37" t="s">
        <v>6</v>
      </c>
      <c r="O158" s="130"/>
      <c r="P158" s="131"/>
    </row>
    <row r="159" spans="1:16" ht="19.5" customHeight="1" x14ac:dyDescent="0.25">
      <c r="A159" s="60"/>
      <c r="B159" s="116"/>
      <c r="C159" s="52"/>
      <c r="D159" s="34">
        <f t="shared" ref="D159:D164" si="70">IF(C159&lt;6.19,0,VLOOKUP(C159,rfut,5,TRUE))</f>
        <v>0</v>
      </c>
      <c r="E159" s="54"/>
      <c r="F159" s="34">
        <f t="shared" ref="F159:F164" si="71">IF(E159&lt;1.79,0,VLOOKUP(E159,távol,4,TRUE))</f>
        <v>0</v>
      </c>
      <c r="G159" s="61"/>
      <c r="H159" s="34">
        <f t="shared" ref="H159:H164" si="72">IF(G159&lt;4,0,VLOOKUP(G159,kisl,2,TRUE))</f>
        <v>0</v>
      </c>
      <c r="I159" s="61"/>
      <c r="J159" s="41">
        <f t="shared" ref="J159:J164" si="73">IF(I159&lt;3,0,VLOOKUP(I159,súly,3,TRUE))</f>
        <v>0</v>
      </c>
      <c r="K159" s="57"/>
      <c r="L159" s="30">
        <f>IF(K159&lt;leány!$D$2,0,VLOOKUP(K159,hfut,3,TRUE))</f>
        <v>0</v>
      </c>
      <c r="M159" s="31">
        <f t="shared" ref="M159:M164" si="74">SUM(D159,F159,H159,L159,J159)</f>
        <v>0</v>
      </c>
      <c r="N159" s="102">
        <f>RANK(M159,Egyéni!$N$3:$N$168,0)</f>
        <v>47</v>
      </c>
      <c r="O159" s="134">
        <f>SUM(M159:M164)-MIN(M159:M164)</f>
        <v>0</v>
      </c>
      <c r="P159" s="135"/>
    </row>
    <row r="160" spans="1:16" ht="19.5" customHeight="1" x14ac:dyDescent="0.25">
      <c r="A160" s="53"/>
      <c r="B160" s="117"/>
      <c r="C160" s="54"/>
      <c r="D160" s="30">
        <f t="shared" si="70"/>
        <v>0</v>
      </c>
      <c r="E160" s="54"/>
      <c r="F160" s="34">
        <f t="shared" si="71"/>
        <v>0</v>
      </c>
      <c r="G160" s="62"/>
      <c r="H160" s="30">
        <f t="shared" si="72"/>
        <v>0</v>
      </c>
      <c r="I160" s="62"/>
      <c r="J160" s="30">
        <f t="shared" si="73"/>
        <v>0</v>
      </c>
      <c r="K160" s="58"/>
      <c r="L160" s="30">
        <f>IF(K160&lt;leány!$D$2,0,VLOOKUP(K160,hfut,3,TRUE))</f>
        <v>0</v>
      </c>
      <c r="M160" s="31">
        <f t="shared" si="74"/>
        <v>0</v>
      </c>
      <c r="N160" s="103">
        <f>RANK(M160,Egyéni!$N$3:$N$168,0)</f>
        <v>47</v>
      </c>
      <c r="O160" s="136"/>
      <c r="P160" s="137"/>
    </row>
    <row r="161" spans="1:16" ht="19.5" customHeight="1" x14ac:dyDescent="0.25">
      <c r="A161" s="53"/>
      <c r="B161" s="117"/>
      <c r="C161" s="54"/>
      <c r="D161" s="30">
        <f t="shared" si="70"/>
        <v>0</v>
      </c>
      <c r="E161" s="54"/>
      <c r="F161" s="34">
        <f t="shared" si="71"/>
        <v>0</v>
      </c>
      <c r="G161" s="63"/>
      <c r="H161" s="30">
        <f t="shared" si="72"/>
        <v>0</v>
      </c>
      <c r="I161" s="63"/>
      <c r="J161" s="30">
        <f t="shared" si="73"/>
        <v>0</v>
      </c>
      <c r="K161" s="58"/>
      <c r="L161" s="30">
        <f>IF(K161&lt;leány!$D$2,0,VLOOKUP(K161,hfut,3,TRUE))</f>
        <v>0</v>
      </c>
      <c r="M161" s="31">
        <f t="shared" si="74"/>
        <v>0</v>
      </c>
      <c r="N161" s="103">
        <f>RANK(M161,Egyéni!$N$3:$N$168,0)</f>
        <v>47</v>
      </c>
      <c r="O161" s="136"/>
      <c r="P161" s="137"/>
    </row>
    <row r="162" spans="1:16" ht="19.5" customHeight="1" x14ac:dyDescent="0.25">
      <c r="A162" s="53"/>
      <c r="B162" s="117"/>
      <c r="C162" s="54"/>
      <c r="D162" s="30">
        <f t="shared" si="70"/>
        <v>0</v>
      </c>
      <c r="E162" s="54"/>
      <c r="F162" s="34">
        <f t="shared" si="71"/>
        <v>0</v>
      </c>
      <c r="G162" s="63"/>
      <c r="H162" s="30">
        <f t="shared" si="72"/>
        <v>0</v>
      </c>
      <c r="I162" s="63"/>
      <c r="J162" s="30">
        <f t="shared" si="73"/>
        <v>0</v>
      </c>
      <c r="K162" s="58"/>
      <c r="L162" s="30">
        <f>IF(K162&lt;leány!$D$2,0,VLOOKUP(K162,hfut,3,TRUE))</f>
        <v>0</v>
      </c>
      <c r="M162" s="31">
        <f t="shared" si="74"/>
        <v>0</v>
      </c>
      <c r="N162" s="103">
        <f>RANK(M162,Egyéni!$N$3:$N$168,0)</f>
        <v>47</v>
      </c>
      <c r="O162" s="136"/>
      <c r="P162" s="137"/>
    </row>
    <row r="163" spans="1:16" ht="19.5" customHeight="1" x14ac:dyDescent="0.25">
      <c r="A163" s="53"/>
      <c r="B163" s="117"/>
      <c r="C163" s="54"/>
      <c r="D163" s="30">
        <f t="shared" si="70"/>
        <v>0</v>
      </c>
      <c r="E163" s="54"/>
      <c r="F163" s="34">
        <f t="shared" si="71"/>
        <v>0</v>
      </c>
      <c r="G163" s="63"/>
      <c r="H163" s="30">
        <f t="shared" si="72"/>
        <v>0</v>
      </c>
      <c r="I163" s="63"/>
      <c r="J163" s="30">
        <f t="shared" si="73"/>
        <v>0</v>
      </c>
      <c r="K163" s="58"/>
      <c r="L163" s="30">
        <f>IF(K163&lt;leány!$D$2,0,VLOOKUP(K163,hfut,3,TRUE))</f>
        <v>0</v>
      </c>
      <c r="M163" s="31">
        <f t="shared" si="74"/>
        <v>0</v>
      </c>
      <c r="N163" s="103">
        <f>RANK(M163,Egyéni!$N$3:$N$168,0)</f>
        <v>47</v>
      </c>
      <c r="O163" s="47"/>
      <c r="P163" s="48"/>
    </row>
    <row r="164" spans="1:16" ht="19.5" customHeight="1" thickBot="1" x14ac:dyDescent="0.3">
      <c r="A164" s="55"/>
      <c r="B164" s="118"/>
      <c r="C164" s="56"/>
      <c r="D164" s="32">
        <f t="shared" si="70"/>
        <v>0</v>
      </c>
      <c r="E164" s="56"/>
      <c r="F164" s="32">
        <f t="shared" si="71"/>
        <v>0</v>
      </c>
      <c r="G164" s="64"/>
      <c r="H164" s="32">
        <f t="shared" si="72"/>
        <v>0</v>
      </c>
      <c r="I164" s="64"/>
      <c r="J164" s="32">
        <f t="shared" si="73"/>
        <v>0</v>
      </c>
      <c r="K164" s="59"/>
      <c r="L164" s="32">
        <f>IF(K164&lt;leány!$D$2,0,VLOOKUP(K164,hfut,3,TRUE))</f>
        <v>0</v>
      </c>
      <c r="M164" s="33">
        <f t="shared" si="74"/>
        <v>0</v>
      </c>
      <c r="N164" s="46">
        <f>RANK(M164,Egyéni!$N$3:$N$168,0)</f>
        <v>47</v>
      </c>
      <c r="O164" s="132"/>
      <c r="P164" s="133"/>
    </row>
    <row r="165" spans="1:16" ht="19.5" customHeight="1" x14ac:dyDescent="0.25"/>
    <row r="166" spans="1:16" ht="19.5" customHeight="1" thickBot="1" x14ac:dyDescent="0.3"/>
    <row r="167" spans="1:16" ht="19.5" customHeight="1" thickBot="1" x14ac:dyDescent="0.3">
      <c r="A167" s="123"/>
      <c r="B167" s="124"/>
      <c r="C167" s="124"/>
      <c r="D167" s="124"/>
      <c r="E167" s="124"/>
      <c r="F167" s="124"/>
      <c r="G167" s="124"/>
      <c r="H167" s="124"/>
      <c r="I167" s="124"/>
      <c r="J167" s="124"/>
      <c r="K167" s="124"/>
      <c r="L167" s="124"/>
      <c r="M167" s="124"/>
      <c r="N167" s="125"/>
      <c r="O167" s="128">
        <f>RANK(O169,Csapat!$C$3:P169,0)</f>
        <v>9</v>
      </c>
      <c r="P167" s="129"/>
    </row>
    <row r="168" spans="1:16" ht="19.5" customHeight="1" thickBot="1" x14ac:dyDescent="0.3">
      <c r="A168" s="35" t="s">
        <v>0</v>
      </c>
      <c r="B168" s="36" t="s">
        <v>1</v>
      </c>
      <c r="C168" s="121" t="s">
        <v>174</v>
      </c>
      <c r="D168" s="121"/>
      <c r="E168" s="122" t="s">
        <v>2</v>
      </c>
      <c r="F168" s="122"/>
      <c r="G168" s="122" t="s">
        <v>7</v>
      </c>
      <c r="H168" s="122"/>
      <c r="I168" s="126" t="s">
        <v>175</v>
      </c>
      <c r="J168" s="127"/>
      <c r="K168" s="126" t="s">
        <v>169</v>
      </c>
      <c r="L168" s="127"/>
      <c r="M168" s="36" t="s">
        <v>5</v>
      </c>
      <c r="N168" s="37" t="s">
        <v>6</v>
      </c>
      <c r="O168" s="130"/>
      <c r="P168" s="131"/>
    </row>
    <row r="169" spans="1:16" ht="19.5" customHeight="1" x14ac:dyDescent="0.25">
      <c r="A169" s="60"/>
      <c r="B169" s="116"/>
      <c r="C169" s="52"/>
      <c r="D169" s="34">
        <f t="shared" ref="D169:D174" si="75">IF(C169&lt;6.19,0,VLOOKUP(C169,rfut,5,TRUE))</f>
        <v>0</v>
      </c>
      <c r="E169" s="54"/>
      <c r="F169" s="34">
        <f t="shared" ref="F169:F174" si="76">IF(E169&lt;1.79,0,VLOOKUP(E169,távol,4,TRUE))</f>
        <v>0</v>
      </c>
      <c r="G169" s="61"/>
      <c r="H169" s="34">
        <f t="shared" ref="H169:H174" si="77">IF(G169&lt;4,0,VLOOKUP(G169,kisl,2,TRUE))</f>
        <v>0</v>
      </c>
      <c r="I169" s="61"/>
      <c r="J169" s="41">
        <f t="shared" ref="J169:J174" si="78">IF(I169&lt;3,0,VLOOKUP(I169,súly,3,TRUE))</f>
        <v>0</v>
      </c>
      <c r="K169" s="57"/>
      <c r="L169" s="30">
        <f>IF(K169&lt;leány!$D$2,0,VLOOKUP(K169,hfut,3,TRUE))</f>
        <v>0</v>
      </c>
      <c r="M169" s="31">
        <f t="shared" ref="M169:M174" si="79">SUM(D169,F169,H169,L169,J169)</f>
        <v>0</v>
      </c>
      <c r="N169" s="102">
        <f>RANK(M169,Egyéni!$N$3:$N$168,0)</f>
        <v>47</v>
      </c>
      <c r="O169" s="134">
        <f>SUM(M169:M174)-MIN(M169:M174)</f>
        <v>0</v>
      </c>
      <c r="P169" s="135"/>
    </row>
    <row r="170" spans="1:16" ht="19.5" customHeight="1" x14ac:dyDescent="0.25">
      <c r="A170" s="53"/>
      <c r="B170" s="117"/>
      <c r="C170" s="54"/>
      <c r="D170" s="30">
        <f t="shared" si="75"/>
        <v>0</v>
      </c>
      <c r="E170" s="54"/>
      <c r="F170" s="34">
        <f t="shared" si="76"/>
        <v>0</v>
      </c>
      <c r="G170" s="62"/>
      <c r="H170" s="30">
        <f t="shared" si="77"/>
        <v>0</v>
      </c>
      <c r="I170" s="62"/>
      <c r="J170" s="30">
        <f t="shared" si="78"/>
        <v>0</v>
      </c>
      <c r="K170" s="58"/>
      <c r="L170" s="30">
        <f>IF(K170&lt;leány!$D$2,0,VLOOKUP(K170,hfut,3,TRUE))</f>
        <v>0</v>
      </c>
      <c r="M170" s="31">
        <f t="shared" si="79"/>
        <v>0</v>
      </c>
      <c r="N170" s="103">
        <f>RANK(M170,Egyéni!$N$3:$N$168,0)</f>
        <v>47</v>
      </c>
      <c r="O170" s="136"/>
      <c r="P170" s="137"/>
    </row>
    <row r="171" spans="1:16" ht="19.5" customHeight="1" x14ac:dyDescent="0.25">
      <c r="A171" s="53"/>
      <c r="B171" s="117"/>
      <c r="C171" s="54"/>
      <c r="D171" s="30">
        <f t="shared" si="75"/>
        <v>0</v>
      </c>
      <c r="E171" s="54"/>
      <c r="F171" s="34">
        <f t="shared" si="76"/>
        <v>0</v>
      </c>
      <c r="G171" s="63"/>
      <c r="H171" s="30">
        <f t="shared" si="77"/>
        <v>0</v>
      </c>
      <c r="I171" s="63"/>
      <c r="J171" s="30">
        <f t="shared" si="78"/>
        <v>0</v>
      </c>
      <c r="K171" s="58"/>
      <c r="L171" s="30">
        <f>IF(K171&lt;leány!$D$2,0,VLOOKUP(K171,hfut,3,TRUE))</f>
        <v>0</v>
      </c>
      <c r="M171" s="31">
        <f t="shared" si="79"/>
        <v>0</v>
      </c>
      <c r="N171" s="103">
        <f>RANK(M171,Egyéni!$N$3:$N$168,0)</f>
        <v>47</v>
      </c>
      <c r="O171" s="136"/>
      <c r="P171" s="137"/>
    </row>
    <row r="172" spans="1:16" ht="19.5" customHeight="1" x14ac:dyDescent="0.25">
      <c r="A172" s="53"/>
      <c r="B172" s="117"/>
      <c r="C172" s="54"/>
      <c r="D172" s="30">
        <f t="shared" si="75"/>
        <v>0</v>
      </c>
      <c r="E172" s="54"/>
      <c r="F172" s="34">
        <f t="shared" si="76"/>
        <v>0</v>
      </c>
      <c r="G172" s="63"/>
      <c r="H172" s="30">
        <f t="shared" si="77"/>
        <v>0</v>
      </c>
      <c r="I172" s="63"/>
      <c r="J172" s="30">
        <f t="shared" si="78"/>
        <v>0</v>
      </c>
      <c r="K172" s="58"/>
      <c r="L172" s="30">
        <f>IF(K172&lt;leány!$D$2,0,VLOOKUP(K172,hfut,3,TRUE))</f>
        <v>0</v>
      </c>
      <c r="M172" s="31">
        <f t="shared" si="79"/>
        <v>0</v>
      </c>
      <c r="N172" s="103">
        <f>RANK(M172,Egyéni!$N$3:$N$168,0)</f>
        <v>47</v>
      </c>
      <c r="O172" s="136"/>
      <c r="P172" s="137"/>
    </row>
    <row r="173" spans="1:16" ht="19.5" customHeight="1" x14ac:dyDescent="0.25">
      <c r="A173" s="53"/>
      <c r="B173" s="117"/>
      <c r="C173" s="54"/>
      <c r="D173" s="30">
        <f t="shared" si="75"/>
        <v>0</v>
      </c>
      <c r="E173" s="54"/>
      <c r="F173" s="34">
        <f t="shared" si="76"/>
        <v>0</v>
      </c>
      <c r="G173" s="63"/>
      <c r="H173" s="30">
        <f t="shared" si="77"/>
        <v>0</v>
      </c>
      <c r="I173" s="63"/>
      <c r="J173" s="30">
        <f t="shared" si="78"/>
        <v>0</v>
      </c>
      <c r="K173" s="58"/>
      <c r="L173" s="30">
        <f>IF(K173&lt;leány!$D$2,0,VLOOKUP(K173,hfut,3,TRUE))</f>
        <v>0</v>
      </c>
      <c r="M173" s="31">
        <f t="shared" si="79"/>
        <v>0</v>
      </c>
      <c r="N173" s="103">
        <f>RANK(M173,Egyéni!$N$3:$N$168,0)</f>
        <v>47</v>
      </c>
      <c r="O173" s="47"/>
      <c r="P173" s="48"/>
    </row>
    <row r="174" spans="1:16" ht="19.5" customHeight="1" thickBot="1" x14ac:dyDescent="0.3">
      <c r="A174" s="55"/>
      <c r="B174" s="118"/>
      <c r="C174" s="56"/>
      <c r="D174" s="32">
        <f t="shared" si="75"/>
        <v>0</v>
      </c>
      <c r="E174" s="56"/>
      <c r="F174" s="32">
        <f t="shared" si="76"/>
        <v>0</v>
      </c>
      <c r="G174" s="64"/>
      <c r="H174" s="32">
        <f t="shared" si="77"/>
        <v>0</v>
      </c>
      <c r="I174" s="64"/>
      <c r="J174" s="32">
        <f t="shared" si="78"/>
        <v>0</v>
      </c>
      <c r="K174" s="59"/>
      <c r="L174" s="32">
        <f>IF(K174&lt;leány!$D$2,0,VLOOKUP(K174,hfut,3,TRUE))</f>
        <v>0</v>
      </c>
      <c r="M174" s="33">
        <f t="shared" si="79"/>
        <v>0</v>
      </c>
      <c r="N174" s="46">
        <f>RANK(M174,Egyéni!$N$3:$N$168,0)</f>
        <v>47</v>
      </c>
      <c r="O174" s="132"/>
      <c r="P174" s="133"/>
    </row>
    <row r="175" spans="1:16" ht="19.5" customHeight="1" x14ac:dyDescent="0.25"/>
    <row r="176" spans="1:16" ht="19.5" customHeight="1" thickBot="1" x14ac:dyDescent="0.3"/>
    <row r="177" spans="1:16" ht="19.5" customHeight="1" thickBot="1" x14ac:dyDescent="0.3">
      <c r="A177" s="123"/>
      <c r="B177" s="124"/>
      <c r="C177" s="124"/>
      <c r="D177" s="124"/>
      <c r="E177" s="124"/>
      <c r="F177" s="124"/>
      <c r="G177" s="124"/>
      <c r="H177" s="124"/>
      <c r="I177" s="124"/>
      <c r="J177" s="124"/>
      <c r="K177" s="124"/>
      <c r="L177" s="124"/>
      <c r="M177" s="124"/>
      <c r="N177" s="125"/>
      <c r="O177" s="128">
        <f>RANK(O179,Csapat!$C$3:P179,0)</f>
        <v>9</v>
      </c>
      <c r="P177" s="129"/>
    </row>
    <row r="178" spans="1:16" ht="19.5" customHeight="1" thickBot="1" x14ac:dyDescent="0.3">
      <c r="A178" s="35" t="s">
        <v>0</v>
      </c>
      <c r="B178" s="36" t="s">
        <v>1</v>
      </c>
      <c r="C178" s="121" t="s">
        <v>174</v>
      </c>
      <c r="D178" s="121"/>
      <c r="E178" s="122" t="s">
        <v>2</v>
      </c>
      <c r="F178" s="122"/>
      <c r="G178" s="122" t="s">
        <v>7</v>
      </c>
      <c r="H178" s="122"/>
      <c r="I178" s="126" t="s">
        <v>175</v>
      </c>
      <c r="J178" s="127"/>
      <c r="K178" s="126" t="s">
        <v>169</v>
      </c>
      <c r="L178" s="127"/>
      <c r="M178" s="36" t="s">
        <v>5</v>
      </c>
      <c r="N178" s="37" t="s">
        <v>6</v>
      </c>
      <c r="O178" s="130"/>
      <c r="P178" s="131"/>
    </row>
    <row r="179" spans="1:16" ht="19.5" customHeight="1" x14ac:dyDescent="0.25">
      <c r="A179" s="60"/>
      <c r="B179" s="116"/>
      <c r="C179" s="52"/>
      <c r="D179" s="34">
        <f t="shared" ref="D179:D184" si="80">IF(C179&lt;6.19,0,VLOOKUP(C179,rfut,5,TRUE))</f>
        <v>0</v>
      </c>
      <c r="E179" s="54"/>
      <c r="F179" s="34">
        <f t="shared" ref="F179:F184" si="81">IF(E179&lt;1.79,0,VLOOKUP(E179,távol,4,TRUE))</f>
        <v>0</v>
      </c>
      <c r="G179" s="61"/>
      <c r="H179" s="34">
        <f t="shared" ref="H179:H184" si="82">IF(G179&lt;4,0,VLOOKUP(G179,kisl,2,TRUE))</f>
        <v>0</v>
      </c>
      <c r="I179" s="61"/>
      <c r="J179" s="41">
        <f t="shared" ref="J179:J184" si="83">IF(I179&lt;3,0,VLOOKUP(I179,súly,3,TRUE))</f>
        <v>0</v>
      </c>
      <c r="K179" s="57"/>
      <c r="L179" s="30">
        <f>IF(K179&lt;leány!$D$2,0,VLOOKUP(K179,hfut,3,TRUE))</f>
        <v>0</v>
      </c>
      <c r="M179" s="31">
        <f t="shared" ref="M179:M184" si="84">SUM(D179,F179,H179,L179,J179)</f>
        <v>0</v>
      </c>
      <c r="N179" s="102">
        <f>RANK(M179,Egyéni!$N$3:$N$168,0)</f>
        <v>47</v>
      </c>
      <c r="O179" s="134">
        <f>SUM(M179:M184)-MIN(M179:M184)</f>
        <v>0</v>
      </c>
      <c r="P179" s="135"/>
    </row>
    <row r="180" spans="1:16" ht="19.5" customHeight="1" x14ac:dyDescent="0.25">
      <c r="A180" s="53"/>
      <c r="B180" s="117"/>
      <c r="C180" s="54"/>
      <c r="D180" s="30">
        <f t="shared" si="80"/>
        <v>0</v>
      </c>
      <c r="E180" s="54"/>
      <c r="F180" s="34">
        <f t="shared" si="81"/>
        <v>0</v>
      </c>
      <c r="G180" s="62"/>
      <c r="H180" s="30">
        <f t="shared" si="82"/>
        <v>0</v>
      </c>
      <c r="I180" s="62"/>
      <c r="J180" s="30">
        <f t="shared" si="83"/>
        <v>0</v>
      </c>
      <c r="K180" s="58"/>
      <c r="L180" s="30">
        <f>IF(K180&lt;leány!$D$2,0,VLOOKUP(K180,hfut,3,TRUE))</f>
        <v>0</v>
      </c>
      <c r="M180" s="31">
        <f t="shared" si="84"/>
        <v>0</v>
      </c>
      <c r="N180" s="103">
        <f>RANK(M180,Egyéni!$N$3:$N$168,0)</f>
        <v>47</v>
      </c>
      <c r="O180" s="136"/>
      <c r="P180" s="137"/>
    </row>
    <row r="181" spans="1:16" ht="19.5" customHeight="1" x14ac:dyDescent="0.25">
      <c r="A181" s="53"/>
      <c r="B181" s="117"/>
      <c r="C181" s="54"/>
      <c r="D181" s="30">
        <f t="shared" si="80"/>
        <v>0</v>
      </c>
      <c r="E181" s="54"/>
      <c r="F181" s="34">
        <f t="shared" si="81"/>
        <v>0</v>
      </c>
      <c r="G181" s="63"/>
      <c r="H181" s="30">
        <f t="shared" si="82"/>
        <v>0</v>
      </c>
      <c r="I181" s="63"/>
      <c r="J181" s="30">
        <f t="shared" si="83"/>
        <v>0</v>
      </c>
      <c r="K181" s="58"/>
      <c r="L181" s="30">
        <f>IF(K181&lt;leány!$D$2,0,VLOOKUP(K181,hfut,3,TRUE))</f>
        <v>0</v>
      </c>
      <c r="M181" s="31">
        <f t="shared" si="84"/>
        <v>0</v>
      </c>
      <c r="N181" s="103">
        <f>RANK(M181,Egyéni!$N$3:$N$168,0)</f>
        <v>47</v>
      </c>
      <c r="O181" s="136"/>
      <c r="P181" s="137"/>
    </row>
    <row r="182" spans="1:16" ht="19.5" customHeight="1" x14ac:dyDescent="0.25">
      <c r="A182" s="53"/>
      <c r="B182" s="117"/>
      <c r="C182" s="54"/>
      <c r="D182" s="30">
        <f t="shared" si="80"/>
        <v>0</v>
      </c>
      <c r="E182" s="54"/>
      <c r="F182" s="34">
        <f t="shared" si="81"/>
        <v>0</v>
      </c>
      <c r="G182" s="63"/>
      <c r="H182" s="30">
        <f t="shared" si="82"/>
        <v>0</v>
      </c>
      <c r="I182" s="63"/>
      <c r="J182" s="30">
        <f t="shared" si="83"/>
        <v>0</v>
      </c>
      <c r="K182" s="58"/>
      <c r="L182" s="30">
        <f>IF(K182&lt;leány!$D$2,0,VLOOKUP(K182,hfut,3,TRUE))</f>
        <v>0</v>
      </c>
      <c r="M182" s="31">
        <f t="shared" si="84"/>
        <v>0</v>
      </c>
      <c r="N182" s="103">
        <f>RANK(M182,Egyéni!$N$3:$N$168,0)</f>
        <v>47</v>
      </c>
      <c r="O182" s="136"/>
      <c r="P182" s="137"/>
    </row>
    <row r="183" spans="1:16" ht="19.5" customHeight="1" x14ac:dyDescent="0.25">
      <c r="A183" s="53"/>
      <c r="B183" s="117"/>
      <c r="C183" s="54"/>
      <c r="D183" s="30">
        <f t="shared" si="80"/>
        <v>0</v>
      </c>
      <c r="E183" s="54"/>
      <c r="F183" s="34">
        <f t="shared" si="81"/>
        <v>0</v>
      </c>
      <c r="G183" s="63"/>
      <c r="H183" s="30">
        <f t="shared" si="82"/>
        <v>0</v>
      </c>
      <c r="I183" s="63"/>
      <c r="J183" s="30">
        <f t="shared" si="83"/>
        <v>0</v>
      </c>
      <c r="K183" s="58"/>
      <c r="L183" s="30">
        <f>IF(K183&lt;leány!$D$2,0,VLOOKUP(K183,hfut,3,TRUE))</f>
        <v>0</v>
      </c>
      <c r="M183" s="31">
        <f t="shared" si="84"/>
        <v>0</v>
      </c>
      <c r="N183" s="103">
        <f>RANK(M183,Egyéni!$N$3:$N$168,0)</f>
        <v>47</v>
      </c>
      <c r="O183" s="47"/>
      <c r="P183" s="48"/>
    </row>
    <row r="184" spans="1:16" ht="19.5" customHeight="1" thickBot="1" x14ac:dyDescent="0.3">
      <c r="A184" s="55"/>
      <c r="B184" s="118"/>
      <c r="C184" s="56"/>
      <c r="D184" s="32">
        <f t="shared" si="80"/>
        <v>0</v>
      </c>
      <c r="E184" s="56"/>
      <c r="F184" s="32">
        <f t="shared" si="81"/>
        <v>0</v>
      </c>
      <c r="G184" s="64"/>
      <c r="H184" s="32">
        <f t="shared" si="82"/>
        <v>0</v>
      </c>
      <c r="I184" s="64"/>
      <c r="J184" s="32">
        <f t="shared" si="83"/>
        <v>0</v>
      </c>
      <c r="K184" s="59"/>
      <c r="L184" s="32">
        <f>IF(K184&lt;leány!$D$2,0,VLOOKUP(K184,hfut,3,TRUE))</f>
        <v>0</v>
      </c>
      <c r="M184" s="33">
        <f t="shared" si="84"/>
        <v>0</v>
      </c>
      <c r="N184" s="46">
        <f>RANK(M184,Egyéni!$N$3:$N$168,0)</f>
        <v>47</v>
      </c>
      <c r="O184" s="132"/>
      <c r="P184" s="133"/>
    </row>
    <row r="185" spans="1:16" ht="19.5" customHeight="1" x14ac:dyDescent="0.25"/>
    <row r="186" spans="1:16" ht="19.5" customHeight="1" thickBot="1" x14ac:dyDescent="0.3"/>
    <row r="187" spans="1:16" ht="19.5" customHeight="1" thickBot="1" x14ac:dyDescent="0.3">
      <c r="A187" s="123"/>
      <c r="B187" s="124"/>
      <c r="C187" s="124"/>
      <c r="D187" s="124"/>
      <c r="E187" s="124"/>
      <c r="F187" s="124"/>
      <c r="G187" s="124"/>
      <c r="H187" s="124"/>
      <c r="I187" s="124"/>
      <c r="J187" s="124"/>
      <c r="K187" s="124"/>
      <c r="L187" s="124"/>
      <c r="M187" s="124"/>
      <c r="N187" s="125"/>
      <c r="O187" s="128">
        <f>RANK(O189,Csapat!$C$3:P189,0)</f>
        <v>9</v>
      </c>
      <c r="P187" s="129"/>
    </row>
    <row r="188" spans="1:16" ht="19.5" customHeight="1" thickBot="1" x14ac:dyDescent="0.3">
      <c r="A188" s="35" t="s">
        <v>0</v>
      </c>
      <c r="B188" s="36" t="s">
        <v>1</v>
      </c>
      <c r="C188" s="121" t="s">
        <v>174</v>
      </c>
      <c r="D188" s="121"/>
      <c r="E188" s="122" t="s">
        <v>2</v>
      </c>
      <c r="F188" s="122"/>
      <c r="G188" s="122" t="s">
        <v>7</v>
      </c>
      <c r="H188" s="122"/>
      <c r="I188" s="126" t="s">
        <v>175</v>
      </c>
      <c r="J188" s="127"/>
      <c r="K188" s="126" t="s">
        <v>169</v>
      </c>
      <c r="L188" s="127"/>
      <c r="M188" s="36" t="s">
        <v>5</v>
      </c>
      <c r="N188" s="37" t="s">
        <v>6</v>
      </c>
      <c r="O188" s="130"/>
      <c r="P188" s="131"/>
    </row>
    <row r="189" spans="1:16" ht="19.5" customHeight="1" x14ac:dyDescent="0.25">
      <c r="A189" s="60"/>
      <c r="B189" s="116"/>
      <c r="C189" s="52"/>
      <c r="D189" s="34">
        <f t="shared" ref="D189:D194" si="85">IF(C189&lt;6.19,0,VLOOKUP(C189,rfut,5,TRUE))</f>
        <v>0</v>
      </c>
      <c r="E189" s="54"/>
      <c r="F189" s="34">
        <f t="shared" ref="F189:F194" si="86">IF(E189&lt;1.79,0,VLOOKUP(E189,távol,4,TRUE))</f>
        <v>0</v>
      </c>
      <c r="G189" s="61"/>
      <c r="H189" s="34">
        <f t="shared" ref="H189:H194" si="87">IF(G189&lt;4,0,VLOOKUP(G189,kisl,2,TRUE))</f>
        <v>0</v>
      </c>
      <c r="I189" s="61"/>
      <c r="J189" s="41">
        <f t="shared" ref="J189:J194" si="88">IF(I189&lt;3,0,VLOOKUP(I189,súly,3,TRUE))</f>
        <v>0</v>
      </c>
      <c r="K189" s="57"/>
      <c r="L189" s="30">
        <f>IF(K189&lt;leány!$D$2,0,VLOOKUP(K189,hfut,3,TRUE))</f>
        <v>0</v>
      </c>
      <c r="M189" s="31">
        <f t="shared" ref="M189:M194" si="89">SUM(D189,F189,H189,L189,J189)</f>
        <v>0</v>
      </c>
      <c r="N189" s="102">
        <f>RANK(M189,Egyéni!$N$3:$N$168,0)</f>
        <v>47</v>
      </c>
      <c r="O189" s="134">
        <f>SUM(M189:M194)-MIN(M189:M194)</f>
        <v>0</v>
      </c>
      <c r="P189" s="135"/>
    </row>
    <row r="190" spans="1:16" ht="19.5" customHeight="1" x14ac:dyDescent="0.25">
      <c r="A190" s="53"/>
      <c r="B190" s="117"/>
      <c r="C190" s="54"/>
      <c r="D190" s="30">
        <f t="shared" si="85"/>
        <v>0</v>
      </c>
      <c r="E190" s="54"/>
      <c r="F190" s="34">
        <f t="shared" si="86"/>
        <v>0</v>
      </c>
      <c r="G190" s="62"/>
      <c r="H190" s="30">
        <f t="shared" si="87"/>
        <v>0</v>
      </c>
      <c r="I190" s="62"/>
      <c r="J190" s="30">
        <f t="shared" si="88"/>
        <v>0</v>
      </c>
      <c r="K190" s="58"/>
      <c r="L190" s="30">
        <f>IF(K190&lt;leány!$D$2,0,VLOOKUP(K190,hfut,3,TRUE))</f>
        <v>0</v>
      </c>
      <c r="M190" s="31">
        <f t="shared" si="89"/>
        <v>0</v>
      </c>
      <c r="N190" s="103">
        <f>RANK(M190,Egyéni!$N$3:$N$168,0)</f>
        <v>47</v>
      </c>
      <c r="O190" s="136"/>
      <c r="P190" s="137"/>
    </row>
    <row r="191" spans="1:16" ht="19.5" customHeight="1" x14ac:dyDescent="0.25">
      <c r="A191" s="53"/>
      <c r="B191" s="117"/>
      <c r="C191" s="54"/>
      <c r="D191" s="30">
        <f t="shared" si="85"/>
        <v>0</v>
      </c>
      <c r="E191" s="54"/>
      <c r="F191" s="34">
        <f t="shared" si="86"/>
        <v>0</v>
      </c>
      <c r="G191" s="63"/>
      <c r="H191" s="30">
        <f t="shared" si="87"/>
        <v>0</v>
      </c>
      <c r="I191" s="63"/>
      <c r="J191" s="30">
        <f t="shared" si="88"/>
        <v>0</v>
      </c>
      <c r="K191" s="58"/>
      <c r="L191" s="30">
        <f>IF(K191&lt;leány!$D$2,0,VLOOKUP(K191,hfut,3,TRUE))</f>
        <v>0</v>
      </c>
      <c r="M191" s="31">
        <f t="shared" si="89"/>
        <v>0</v>
      </c>
      <c r="N191" s="103">
        <f>RANK(M191,Egyéni!$N$3:$N$168,0)</f>
        <v>47</v>
      </c>
      <c r="O191" s="136"/>
      <c r="P191" s="137"/>
    </row>
    <row r="192" spans="1:16" ht="19.5" customHeight="1" x14ac:dyDescent="0.25">
      <c r="A192" s="53"/>
      <c r="B192" s="117"/>
      <c r="C192" s="54"/>
      <c r="D192" s="30">
        <f t="shared" si="85"/>
        <v>0</v>
      </c>
      <c r="E192" s="54"/>
      <c r="F192" s="34">
        <f t="shared" si="86"/>
        <v>0</v>
      </c>
      <c r="G192" s="63"/>
      <c r="H192" s="30">
        <f t="shared" si="87"/>
        <v>0</v>
      </c>
      <c r="I192" s="63"/>
      <c r="J192" s="30">
        <f t="shared" si="88"/>
        <v>0</v>
      </c>
      <c r="K192" s="58"/>
      <c r="L192" s="30">
        <f>IF(K192&lt;leány!$D$2,0,VLOOKUP(K192,hfut,3,TRUE))</f>
        <v>0</v>
      </c>
      <c r="M192" s="31">
        <f t="shared" si="89"/>
        <v>0</v>
      </c>
      <c r="N192" s="103">
        <f>RANK(M192,Egyéni!$N$3:$N$168,0)</f>
        <v>47</v>
      </c>
      <c r="O192" s="136"/>
      <c r="P192" s="137"/>
    </row>
    <row r="193" spans="1:16" ht="19.5" customHeight="1" x14ac:dyDescent="0.25">
      <c r="A193" s="53"/>
      <c r="B193" s="117"/>
      <c r="C193" s="54"/>
      <c r="D193" s="30">
        <f t="shared" si="85"/>
        <v>0</v>
      </c>
      <c r="E193" s="54"/>
      <c r="F193" s="34">
        <f t="shared" si="86"/>
        <v>0</v>
      </c>
      <c r="G193" s="63"/>
      <c r="H193" s="30">
        <f t="shared" si="87"/>
        <v>0</v>
      </c>
      <c r="I193" s="63"/>
      <c r="J193" s="30">
        <f t="shared" si="88"/>
        <v>0</v>
      </c>
      <c r="K193" s="58"/>
      <c r="L193" s="30">
        <f>IF(K193&lt;leány!$D$2,0,VLOOKUP(K193,hfut,3,TRUE))</f>
        <v>0</v>
      </c>
      <c r="M193" s="31">
        <f t="shared" si="89"/>
        <v>0</v>
      </c>
      <c r="N193" s="103">
        <f>RANK(M193,Egyéni!$N$3:$N$168,0)</f>
        <v>47</v>
      </c>
      <c r="O193" s="47"/>
      <c r="P193" s="48"/>
    </row>
    <row r="194" spans="1:16" ht="19.5" customHeight="1" thickBot="1" x14ac:dyDescent="0.3">
      <c r="A194" s="55"/>
      <c r="B194" s="118"/>
      <c r="C194" s="56"/>
      <c r="D194" s="32">
        <f t="shared" si="85"/>
        <v>0</v>
      </c>
      <c r="E194" s="56"/>
      <c r="F194" s="32">
        <f t="shared" si="86"/>
        <v>0</v>
      </c>
      <c r="G194" s="64"/>
      <c r="H194" s="32">
        <f t="shared" si="87"/>
        <v>0</v>
      </c>
      <c r="I194" s="64"/>
      <c r="J194" s="32">
        <f t="shared" si="88"/>
        <v>0</v>
      </c>
      <c r="K194" s="59"/>
      <c r="L194" s="32">
        <f>IF(K194&lt;leány!$D$2,0,VLOOKUP(K194,hfut,3,TRUE))</f>
        <v>0</v>
      </c>
      <c r="M194" s="33">
        <f t="shared" si="89"/>
        <v>0</v>
      </c>
      <c r="N194" s="46">
        <f>RANK(M194,Egyéni!$N$3:$N$168,0)</f>
        <v>47</v>
      </c>
      <c r="O194" s="132"/>
      <c r="P194" s="133"/>
    </row>
    <row r="195" spans="1:16" ht="19.5" customHeight="1" x14ac:dyDescent="0.25"/>
    <row r="196" spans="1:16" ht="19.5" customHeight="1" thickBot="1" x14ac:dyDescent="0.3"/>
    <row r="197" spans="1:16" ht="19.5" customHeight="1" thickBot="1" x14ac:dyDescent="0.3">
      <c r="A197" s="123"/>
      <c r="B197" s="124"/>
      <c r="C197" s="124"/>
      <c r="D197" s="124"/>
      <c r="E197" s="124"/>
      <c r="F197" s="124"/>
      <c r="G197" s="124"/>
      <c r="H197" s="124"/>
      <c r="I197" s="124"/>
      <c r="J197" s="124"/>
      <c r="K197" s="124"/>
      <c r="L197" s="124"/>
      <c r="M197" s="124"/>
      <c r="N197" s="125"/>
      <c r="O197" s="128">
        <f>RANK(O199,Csapat!$C$3:P199,0)</f>
        <v>9</v>
      </c>
      <c r="P197" s="129"/>
    </row>
    <row r="198" spans="1:16" ht="19.5" customHeight="1" thickBot="1" x14ac:dyDescent="0.3">
      <c r="A198" s="35" t="s">
        <v>0</v>
      </c>
      <c r="B198" s="36" t="s">
        <v>1</v>
      </c>
      <c r="C198" s="121" t="s">
        <v>174</v>
      </c>
      <c r="D198" s="121"/>
      <c r="E198" s="122" t="s">
        <v>2</v>
      </c>
      <c r="F198" s="122"/>
      <c r="G198" s="122" t="s">
        <v>7</v>
      </c>
      <c r="H198" s="122"/>
      <c r="I198" s="126" t="s">
        <v>175</v>
      </c>
      <c r="J198" s="127"/>
      <c r="K198" s="126" t="s">
        <v>169</v>
      </c>
      <c r="L198" s="127"/>
      <c r="M198" s="36" t="s">
        <v>5</v>
      </c>
      <c r="N198" s="37" t="s">
        <v>6</v>
      </c>
      <c r="O198" s="130"/>
      <c r="P198" s="131"/>
    </row>
    <row r="199" spans="1:16" ht="19.5" customHeight="1" x14ac:dyDescent="0.25">
      <c r="A199" s="60"/>
      <c r="B199" s="116"/>
      <c r="C199" s="52"/>
      <c r="D199" s="34">
        <f t="shared" ref="D199:D204" si="90">IF(C199&lt;6.19,0,VLOOKUP(C199,rfut,5,TRUE))</f>
        <v>0</v>
      </c>
      <c r="E199" s="54"/>
      <c r="F199" s="34">
        <f t="shared" ref="F199:F204" si="91">IF(E199&lt;1.79,0,VLOOKUP(E199,távol,4,TRUE))</f>
        <v>0</v>
      </c>
      <c r="G199" s="61"/>
      <c r="H199" s="34">
        <f t="shared" ref="H199:H204" si="92">IF(G199&lt;4,0,VLOOKUP(G199,kisl,2,TRUE))</f>
        <v>0</v>
      </c>
      <c r="I199" s="61"/>
      <c r="J199" s="41">
        <f t="shared" ref="J199:J204" si="93">IF(I199&lt;3,0,VLOOKUP(I199,súly,3,TRUE))</f>
        <v>0</v>
      </c>
      <c r="K199" s="57"/>
      <c r="L199" s="30">
        <f>IF(K199&lt;leány!$D$2,0,VLOOKUP(K199,hfut,3,TRUE))</f>
        <v>0</v>
      </c>
      <c r="M199" s="31">
        <f t="shared" ref="M199:M204" si="94">SUM(D199,F199,H199,L199,J199)</f>
        <v>0</v>
      </c>
      <c r="N199" s="102">
        <f>RANK(M199,Egyéni!$N$3:$N$168,0)</f>
        <v>47</v>
      </c>
      <c r="O199" s="134">
        <f>SUM(M199:M204)-MIN(M199:M204)</f>
        <v>0</v>
      </c>
      <c r="P199" s="135"/>
    </row>
    <row r="200" spans="1:16" ht="19.5" customHeight="1" x14ac:dyDescent="0.25">
      <c r="A200" s="53"/>
      <c r="B200" s="117"/>
      <c r="C200" s="54"/>
      <c r="D200" s="30">
        <f t="shared" si="90"/>
        <v>0</v>
      </c>
      <c r="E200" s="54"/>
      <c r="F200" s="34">
        <f t="shared" si="91"/>
        <v>0</v>
      </c>
      <c r="G200" s="62"/>
      <c r="H200" s="30">
        <f t="shared" si="92"/>
        <v>0</v>
      </c>
      <c r="I200" s="62"/>
      <c r="J200" s="30">
        <f t="shared" si="93"/>
        <v>0</v>
      </c>
      <c r="K200" s="58"/>
      <c r="L200" s="30">
        <f>IF(K200&lt;leány!$D$2,0,VLOOKUP(K200,hfut,3,TRUE))</f>
        <v>0</v>
      </c>
      <c r="M200" s="31">
        <f t="shared" si="94"/>
        <v>0</v>
      </c>
      <c r="N200" s="103">
        <f>RANK(M200,Egyéni!$N$3:$N$168,0)</f>
        <v>47</v>
      </c>
      <c r="O200" s="136"/>
      <c r="P200" s="137"/>
    </row>
    <row r="201" spans="1:16" ht="19.5" customHeight="1" x14ac:dyDescent="0.25">
      <c r="A201" s="53"/>
      <c r="B201" s="117"/>
      <c r="C201" s="54"/>
      <c r="D201" s="30">
        <f t="shared" si="90"/>
        <v>0</v>
      </c>
      <c r="E201" s="54"/>
      <c r="F201" s="34">
        <f t="shared" si="91"/>
        <v>0</v>
      </c>
      <c r="G201" s="63"/>
      <c r="H201" s="30">
        <f t="shared" si="92"/>
        <v>0</v>
      </c>
      <c r="I201" s="63"/>
      <c r="J201" s="30">
        <f t="shared" si="93"/>
        <v>0</v>
      </c>
      <c r="K201" s="58"/>
      <c r="L201" s="30">
        <f>IF(K201&lt;leány!$D$2,0,VLOOKUP(K201,hfut,3,TRUE))</f>
        <v>0</v>
      </c>
      <c r="M201" s="31">
        <f t="shared" si="94"/>
        <v>0</v>
      </c>
      <c r="N201" s="103">
        <f>RANK(M201,Egyéni!$N$3:$N$168,0)</f>
        <v>47</v>
      </c>
      <c r="O201" s="136"/>
      <c r="P201" s="137"/>
    </row>
    <row r="202" spans="1:16" ht="19.5" customHeight="1" x14ac:dyDescent="0.25">
      <c r="A202" s="53"/>
      <c r="B202" s="117"/>
      <c r="C202" s="54"/>
      <c r="D202" s="30">
        <f t="shared" si="90"/>
        <v>0</v>
      </c>
      <c r="E202" s="54"/>
      <c r="F202" s="34">
        <f t="shared" si="91"/>
        <v>0</v>
      </c>
      <c r="G202" s="63"/>
      <c r="H202" s="30">
        <f t="shared" si="92"/>
        <v>0</v>
      </c>
      <c r="I202" s="63"/>
      <c r="J202" s="30">
        <f t="shared" si="93"/>
        <v>0</v>
      </c>
      <c r="K202" s="58"/>
      <c r="L202" s="30">
        <f>IF(K202&lt;leány!$D$2,0,VLOOKUP(K202,hfut,3,TRUE))</f>
        <v>0</v>
      </c>
      <c r="M202" s="31">
        <f t="shared" si="94"/>
        <v>0</v>
      </c>
      <c r="N202" s="103">
        <f>RANK(M202,Egyéni!$N$3:$N$168,0)</f>
        <v>47</v>
      </c>
      <c r="O202" s="136"/>
      <c r="P202" s="137"/>
    </row>
    <row r="203" spans="1:16" ht="19.5" customHeight="1" x14ac:dyDescent="0.25">
      <c r="A203" s="53"/>
      <c r="B203" s="117"/>
      <c r="C203" s="54"/>
      <c r="D203" s="30">
        <f t="shared" si="90"/>
        <v>0</v>
      </c>
      <c r="E203" s="54"/>
      <c r="F203" s="34">
        <f t="shared" si="91"/>
        <v>0</v>
      </c>
      <c r="G203" s="63"/>
      <c r="H203" s="30">
        <f t="shared" si="92"/>
        <v>0</v>
      </c>
      <c r="I203" s="63"/>
      <c r="J203" s="30">
        <f t="shared" si="93"/>
        <v>0</v>
      </c>
      <c r="K203" s="58"/>
      <c r="L203" s="30">
        <f>IF(K203&lt;leány!$D$2,0,VLOOKUP(K203,hfut,3,TRUE))</f>
        <v>0</v>
      </c>
      <c r="M203" s="31">
        <f t="shared" si="94"/>
        <v>0</v>
      </c>
      <c r="N203" s="103">
        <f>RANK(M203,Egyéni!$N$3:$N$168,0)</f>
        <v>47</v>
      </c>
      <c r="O203" s="47"/>
      <c r="P203" s="48"/>
    </row>
    <row r="204" spans="1:16" ht="19.5" customHeight="1" thickBot="1" x14ac:dyDescent="0.3">
      <c r="A204" s="55"/>
      <c r="B204" s="118"/>
      <c r="C204" s="56"/>
      <c r="D204" s="32">
        <f t="shared" si="90"/>
        <v>0</v>
      </c>
      <c r="E204" s="56"/>
      <c r="F204" s="32">
        <f t="shared" si="91"/>
        <v>0</v>
      </c>
      <c r="G204" s="64"/>
      <c r="H204" s="32">
        <f t="shared" si="92"/>
        <v>0</v>
      </c>
      <c r="I204" s="64"/>
      <c r="J204" s="32">
        <f t="shared" si="93"/>
        <v>0</v>
      </c>
      <c r="K204" s="59"/>
      <c r="L204" s="32">
        <f>IF(K204&lt;leány!$D$2,0,VLOOKUP(K204,hfut,3,TRUE))</f>
        <v>0</v>
      </c>
      <c r="M204" s="33">
        <f t="shared" si="94"/>
        <v>0</v>
      </c>
      <c r="N204" s="46">
        <f>RANK(M204,Egyéni!$N$3:$N$168,0)</f>
        <v>47</v>
      </c>
      <c r="O204" s="132"/>
      <c r="P204" s="133"/>
    </row>
    <row r="205" spans="1:16" ht="19.5" customHeight="1" x14ac:dyDescent="0.25"/>
    <row r="206" spans="1:16" ht="19.5" customHeight="1" thickBot="1" x14ac:dyDescent="0.3"/>
    <row r="207" spans="1:16" ht="19.5" customHeight="1" thickBot="1" x14ac:dyDescent="0.3">
      <c r="A207" s="123"/>
      <c r="B207" s="124"/>
      <c r="C207" s="124"/>
      <c r="D207" s="124"/>
      <c r="E207" s="124"/>
      <c r="F207" s="124"/>
      <c r="G207" s="124"/>
      <c r="H207" s="124"/>
      <c r="I207" s="124"/>
      <c r="J207" s="124"/>
      <c r="K207" s="124"/>
      <c r="L207" s="124"/>
      <c r="M207" s="124"/>
      <c r="N207" s="125"/>
      <c r="O207" s="128">
        <f>RANK(O209,Csapat!$C$3:P209,0)</f>
        <v>9</v>
      </c>
      <c r="P207" s="129"/>
    </row>
    <row r="208" spans="1:16" ht="19.5" customHeight="1" thickBot="1" x14ac:dyDescent="0.3">
      <c r="A208" s="35" t="s">
        <v>0</v>
      </c>
      <c r="B208" s="36" t="s">
        <v>1</v>
      </c>
      <c r="C208" s="121" t="s">
        <v>174</v>
      </c>
      <c r="D208" s="121"/>
      <c r="E208" s="122" t="s">
        <v>2</v>
      </c>
      <c r="F208" s="122"/>
      <c r="G208" s="122" t="s">
        <v>7</v>
      </c>
      <c r="H208" s="122"/>
      <c r="I208" s="126" t="s">
        <v>175</v>
      </c>
      <c r="J208" s="127"/>
      <c r="K208" s="126" t="s">
        <v>169</v>
      </c>
      <c r="L208" s="127"/>
      <c r="M208" s="36" t="s">
        <v>5</v>
      </c>
      <c r="N208" s="37" t="s">
        <v>6</v>
      </c>
      <c r="O208" s="130"/>
      <c r="P208" s="131"/>
    </row>
    <row r="209" spans="1:16" ht="19.5" customHeight="1" x14ac:dyDescent="0.25">
      <c r="A209" s="60"/>
      <c r="B209" s="116"/>
      <c r="C209" s="52"/>
      <c r="D209" s="34">
        <f t="shared" ref="D209:D214" si="95">IF(C209&lt;6.19,0,VLOOKUP(C209,rfut,5,TRUE))</f>
        <v>0</v>
      </c>
      <c r="E209" s="54"/>
      <c r="F209" s="34">
        <f t="shared" ref="F209:F214" si="96">IF(E209&lt;1.79,0,VLOOKUP(E209,távol,4,TRUE))</f>
        <v>0</v>
      </c>
      <c r="G209" s="61"/>
      <c r="H209" s="34">
        <f t="shared" ref="H209:H214" si="97">IF(G209&lt;4,0,VLOOKUP(G209,kisl,2,TRUE))</f>
        <v>0</v>
      </c>
      <c r="I209" s="61"/>
      <c r="J209" s="41">
        <f t="shared" ref="J209:J214" si="98">IF(I209&lt;3,0,VLOOKUP(I209,súly,3,TRUE))</f>
        <v>0</v>
      </c>
      <c r="K209" s="57"/>
      <c r="L209" s="30">
        <f>IF(K209&lt;leány!$D$2,0,VLOOKUP(K209,hfut,3,TRUE))</f>
        <v>0</v>
      </c>
      <c r="M209" s="31">
        <f t="shared" ref="M209:M214" si="99">SUM(D209,F209,H209,L209,J209)</f>
        <v>0</v>
      </c>
      <c r="N209" s="102">
        <f>RANK(M209,Egyéni!$N$3:$N$168,0)</f>
        <v>47</v>
      </c>
      <c r="O209" s="134">
        <f>SUM(M209:M214)-MIN(M209:M214)</f>
        <v>0</v>
      </c>
      <c r="P209" s="135"/>
    </row>
    <row r="210" spans="1:16" ht="19.5" customHeight="1" x14ac:dyDescent="0.25">
      <c r="A210" s="53"/>
      <c r="B210" s="117"/>
      <c r="C210" s="54"/>
      <c r="D210" s="30">
        <f t="shared" si="95"/>
        <v>0</v>
      </c>
      <c r="E210" s="54"/>
      <c r="F210" s="34">
        <f t="shared" si="96"/>
        <v>0</v>
      </c>
      <c r="G210" s="62"/>
      <c r="H210" s="30">
        <f t="shared" si="97"/>
        <v>0</v>
      </c>
      <c r="I210" s="62"/>
      <c r="J210" s="30">
        <f t="shared" si="98"/>
        <v>0</v>
      </c>
      <c r="K210" s="58"/>
      <c r="L210" s="30">
        <f>IF(K210&lt;leány!$D$2,0,VLOOKUP(K210,hfut,3,TRUE))</f>
        <v>0</v>
      </c>
      <c r="M210" s="31">
        <f t="shared" si="99"/>
        <v>0</v>
      </c>
      <c r="N210" s="103">
        <f>RANK(M210,Egyéni!$N$3:$N$168,0)</f>
        <v>47</v>
      </c>
      <c r="O210" s="136"/>
      <c r="P210" s="137"/>
    </row>
    <row r="211" spans="1:16" ht="19.5" customHeight="1" x14ac:dyDescent="0.25">
      <c r="A211" s="53"/>
      <c r="B211" s="117"/>
      <c r="C211" s="54"/>
      <c r="D211" s="30">
        <f t="shared" si="95"/>
        <v>0</v>
      </c>
      <c r="E211" s="54"/>
      <c r="F211" s="34">
        <f t="shared" si="96"/>
        <v>0</v>
      </c>
      <c r="G211" s="63"/>
      <c r="H211" s="30">
        <f t="shared" si="97"/>
        <v>0</v>
      </c>
      <c r="I211" s="63"/>
      <c r="J211" s="30">
        <f t="shared" si="98"/>
        <v>0</v>
      </c>
      <c r="K211" s="58"/>
      <c r="L211" s="30">
        <f>IF(K211&lt;leány!$D$2,0,VLOOKUP(K211,hfut,3,TRUE))</f>
        <v>0</v>
      </c>
      <c r="M211" s="31">
        <f t="shared" si="99"/>
        <v>0</v>
      </c>
      <c r="N211" s="103">
        <f>RANK(M211,Egyéni!$N$3:$N$168,0)</f>
        <v>47</v>
      </c>
      <c r="O211" s="136"/>
      <c r="P211" s="137"/>
    </row>
    <row r="212" spans="1:16" ht="19.5" customHeight="1" x14ac:dyDescent="0.25">
      <c r="A212" s="53"/>
      <c r="B212" s="117"/>
      <c r="C212" s="54"/>
      <c r="D212" s="30">
        <f t="shared" si="95"/>
        <v>0</v>
      </c>
      <c r="E212" s="54"/>
      <c r="F212" s="34">
        <f t="shared" si="96"/>
        <v>0</v>
      </c>
      <c r="G212" s="63"/>
      <c r="H212" s="30">
        <f t="shared" si="97"/>
        <v>0</v>
      </c>
      <c r="I212" s="63"/>
      <c r="J212" s="30">
        <f t="shared" si="98"/>
        <v>0</v>
      </c>
      <c r="K212" s="58"/>
      <c r="L212" s="30">
        <f>IF(K212&lt;leány!$D$2,0,VLOOKUP(K212,hfut,3,TRUE))</f>
        <v>0</v>
      </c>
      <c r="M212" s="31">
        <f t="shared" si="99"/>
        <v>0</v>
      </c>
      <c r="N212" s="103">
        <f>RANK(M212,Egyéni!$N$3:$N$168,0)</f>
        <v>47</v>
      </c>
      <c r="O212" s="136"/>
      <c r="P212" s="137"/>
    </row>
    <row r="213" spans="1:16" ht="19.5" customHeight="1" x14ac:dyDescent="0.25">
      <c r="A213" s="53"/>
      <c r="B213" s="117"/>
      <c r="C213" s="54"/>
      <c r="D213" s="30">
        <f t="shared" si="95"/>
        <v>0</v>
      </c>
      <c r="E213" s="54"/>
      <c r="F213" s="34">
        <f t="shared" si="96"/>
        <v>0</v>
      </c>
      <c r="G213" s="63"/>
      <c r="H213" s="30">
        <f t="shared" si="97"/>
        <v>0</v>
      </c>
      <c r="I213" s="63"/>
      <c r="J213" s="30">
        <f t="shared" si="98"/>
        <v>0</v>
      </c>
      <c r="K213" s="58"/>
      <c r="L213" s="30">
        <f>IF(K213&lt;leány!$D$2,0,VLOOKUP(K213,hfut,3,TRUE))</f>
        <v>0</v>
      </c>
      <c r="M213" s="31">
        <f t="shared" si="99"/>
        <v>0</v>
      </c>
      <c r="N213" s="103">
        <f>RANK(M213,Egyéni!$N$3:$N$168,0)</f>
        <v>47</v>
      </c>
      <c r="O213" s="47"/>
      <c r="P213" s="48"/>
    </row>
    <row r="214" spans="1:16" ht="19.5" customHeight="1" thickBot="1" x14ac:dyDescent="0.3">
      <c r="A214" s="55"/>
      <c r="B214" s="118"/>
      <c r="C214" s="56"/>
      <c r="D214" s="32">
        <f t="shared" si="95"/>
        <v>0</v>
      </c>
      <c r="E214" s="56"/>
      <c r="F214" s="32">
        <f t="shared" si="96"/>
        <v>0</v>
      </c>
      <c r="G214" s="64"/>
      <c r="H214" s="32">
        <f t="shared" si="97"/>
        <v>0</v>
      </c>
      <c r="I214" s="64"/>
      <c r="J214" s="32">
        <f t="shared" si="98"/>
        <v>0</v>
      </c>
      <c r="K214" s="59"/>
      <c r="L214" s="32">
        <f>IF(K214&lt;leány!$D$2,0,VLOOKUP(K214,hfut,3,TRUE))</f>
        <v>0</v>
      </c>
      <c r="M214" s="33">
        <f t="shared" si="99"/>
        <v>0</v>
      </c>
      <c r="N214" s="46">
        <f>RANK(M214,Egyéni!$N$3:$N$168,0)</f>
        <v>47</v>
      </c>
      <c r="O214" s="132"/>
      <c r="P214" s="133"/>
    </row>
    <row r="215" spans="1:16" ht="19.5" customHeight="1" x14ac:dyDescent="0.25"/>
    <row r="216" spans="1:16" ht="19.5" customHeight="1" thickBot="1" x14ac:dyDescent="0.3"/>
    <row r="217" spans="1:16" ht="19.5" customHeight="1" thickBot="1" x14ac:dyDescent="0.3">
      <c r="A217" s="123"/>
      <c r="B217" s="124"/>
      <c r="C217" s="124"/>
      <c r="D217" s="124"/>
      <c r="E217" s="124"/>
      <c r="F217" s="124"/>
      <c r="G217" s="124"/>
      <c r="H217" s="124"/>
      <c r="I217" s="124"/>
      <c r="J217" s="124"/>
      <c r="K217" s="124"/>
      <c r="L217" s="124"/>
      <c r="M217" s="124"/>
      <c r="N217" s="125"/>
      <c r="O217" s="128">
        <f>RANK(O219,Csapat!$C$3:P219,0)</f>
        <v>9</v>
      </c>
      <c r="P217" s="129"/>
    </row>
    <row r="218" spans="1:16" ht="19.5" customHeight="1" thickBot="1" x14ac:dyDescent="0.3">
      <c r="A218" s="35" t="s">
        <v>0</v>
      </c>
      <c r="B218" s="36" t="s">
        <v>1</v>
      </c>
      <c r="C218" s="121" t="s">
        <v>174</v>
      </c>
      <c r="D218" s="121"/>
      <c r="E218" s="122" t="s">
        <v>2</v>
      </c>
      <c r="F218" s="122"/>
      <c r="G218" s="122" t="s">
        <v>7</v>
      </c>
      <c r="H218" s="122"/>
      <c r="I218" s="126" t="s">
        <v>175</v>
      </c>
      <c r="J218" s="127"/>
      <c r="K218" s="126" t="s">
        <v>169</v>
      </c>
      <c r="L218" s="127"/>
      <c r="M218" s="36" t="s">
        <v>5</v>
      </c>
      <c r="N218" s="37" t="s">
        <v>6</v>
      </c>
      <c r="O218" s="130"/>
      <c r="P218" s="131"/>
    </row>
    <row r="219" spans="1:16" ht="19.5" customHeight="1" x14ac:dyDescent="0.25">
      <c r="A219" s="60"/>
      <c r="B219" s="116"/>
      <c r="C219" s="52"/>
      <c r="D219" s="34">
        <f t="shared" ref="D219:D224" si="100">IF(C219&lt;6.19,0,VLOOKUP(C219,rfut,5,TRUE))</f>
        <v>0</v>
      </c>
      <c r="E219" s="54"/>
      <c r="F219" s="34">
        <f t="shared" ref="F219:F224" si="101">IF(E219&lt;1.79,0,VLOOKUP(E219,távol,4,TRUE))</f>
        <v>0</v>
      </c>
      <c r="G219" s="61"/>
      <c r="H219" s="34">
        <f t="shared" ref="H219:H224" si="102">IF(G219&lt;4,0,VLOOKUP(G219,kisl,2,TRUE))</f>
        <v>0</v>
      </c>
      <c r="I219" s="61"/>
      <c r="J219" s="41">
        <f t="shared" ref="J219:J224" si="103">IF(I219&lt;3,0,VLOOKUP(I219,súly,3,TRUE))</f>
        <v>0</v>
      </c>
      <c r="K219" s="57"/>
      <c r="L219" s="30">
        <f>IF(K219&lt;leány!$D$2,0,VLOOKUP(K219,hfut,3,TRUE))</f>
        <v>0</v>
      </c>
      <c r="M219" s="31">
        <f t="shared" ref="M219:M224" si="104">SUM(D219,F219,H219,L219,J219)</f>
        <v>0</v>
      </c>
      <c r="N219" s="102">
        <f>RANK(M219,Egyéni!$N$3:$N$168,0)</f>
        <v>47</v>
      </c>
      <c r="O219" s="134">
        <f>SUM(M219:M224)-MIN(M219:M224)</f>
        <v>0</v>
      </c>
      <c r="P219" s="135"/>
    </row>
    <row r="220" spans="1:16" ht="19.5" customHeight="1" x14ac:dyDescent="0.25">
      <c r="A220" s="53"/>
      <c r="B220" s="117"/>
      <c r="C220" s="54"/>
      <c r="D220" s="30">
        <f t="shared" si="100"/>
        <v>0</v>
      </c>
      <c r="E220" s="54"/>
      <c r="F220" s="34">
        <f t="shared" si="101"/>
        <v>0</v>
      </c>
      <c r="G220" s="62"/>
      <c r="H220" s="30">
        <f t="shared" si="102"/>
        <v>0</v>
      </c>
      <c r="I220" s="62"/>
      <c r="J220" s="30">
        <f t="shared" si="103"/>
        <v>0</v>
      </c>
      <c r="K220" s="58"/>
      <c r="L220" s="30">
        <f>IF(K220&lt;leány!$D$2,0,VLOOKUP(K220,hfut,3,TRUE))</f>
        <v>0</v>
      </c>
      <c r="M220" s="31">
        <f t="shared" si="104"/>
        <v>0</v>
      </c>
      <c r="N220" s="103">
        <f>RANK(M220,Egyéni!$N$3:$N$168,0)</f>
        <v>47</v>
      </c>
      <c r="O220" s="136"/>
      <c r="P220" s="137"/>
    </row>
    <row r="221" spans="1:16" ht="19.5" customHeight="1" x14ac:dyDescent="0.25">
      <c r="A221" s="53"/>
      <c r="B221" s="117"/>
      <c r="C221" s="54"/>
      <c r="D221" s="30">
        <f t="shared" si="100"/>
        <v>0</v>
      </c>
      <c r="E221" s="54"/>
      <c r="F221" s="34">
        <f t="shared" si="101"/>
        <v>0</v>
      </c>
      <c r="G221" s="63"/>
      <c r="H221" s="30">
        <f t="shared" si="102"/>
        <v>0</v>
      </c>
      <c r="I221" s="63"/>
      <c r="J221" s="30">
        <f t="shared" si="103"/>
        <v>0</v>
      </c>
      <c r="K221" s="58"/>
      <c r="L221" s="30">
        <f>IF(K221&lt;leány!$D$2,0,VLOOKUP(K221,hfut,3,TRUE))</f>
        <v>0</v>
      </c>
      <c r="M221" s="31">
        <f t="shared" si="104"/>
        <v>0</v>
      </c>
      <c r="N221" s="103">
        <f>RANK(M221,Egyéni!$N$3:$N$168,0)</f>
        <v>47</v>
      </c>
      <c r="O221" s="136"/>
      <c r="P221" s="137"/>
    </row>
    <row r="222" spans="1:16" ht="19.5" customHeight="1" x14ac:dyDescent="0.25">
      <c r="A222" s="53"/>
      <c r="B222" s="117"/>
      <c r="C222" s="54"/>
      <c r="D222" s="30">
        <f t="shared" si="100"/>
        <v>0</v>
      </c>
      <c r="E222" s="54"/>
      <c r="F222" s="34">
        <f t="shared" si="101"/>
        <v>0</v>
      </c>
      <c r="G222" s="63"/>
      <c r="H222" s="30">
        <f t="shared" si="102"/>
        <v>0</v>
      </c>
      <c r="I222" s="63"/>
      <c r="J222" s="30">
        <f t="shared" si="103"/>
        <v>0</v>
      </c>
      <c r="K222" s="58"/>
      <c r="L222" s="30">
        <f>IF(K222&lt;leány!$D$2,0,VLOOKUP(K222,hfut,3,TRUE))</f>
        <v>0</v>
      </c>
      <c r="M222" s="31">
        <f t="shared" si="104"/>
        <v>0</v>
      </c>
      <c r="N222" s="103">
        <f>RANK(M222,Egyéni!$N$3:$N$168,0)</f>
        <v>47</v>
      </c>
      <c r="O222" s="136"/>
      <c r="P222" s="137"/>
    </row>
    <row r="223" spans="1:16" ht="19.5" customHeight="1" x14ac:dyDescent="0.25">
      <c r="A223" s="53"/>
      <c r="B223" s="117"/>
      <c r="C223" s="54"/>
      <c r="D223" s="30">
        <f t="shared" si="100"/>
        <v>0</v>
      </c>
      <c r="E223" s="54"/>
      <c r="F223" s="34">
        <f t="shared" si="101"/>
        <v>0</v>
      </c>
      <c r="G223" s="63"/>
      <c r="H223" s="30">
        <f t="shared" si="102"/>
        <v>0</v>
      </c>
      <c r="I223" s="63"/>
      <c r="J223" s="30">
        <f t="shared" si="103"/>
        <v>0</v>
      </c>
      <c r="K223" s="58"/>
      <c r="L223" s="30">
        <f>IF(K223&lt;leány!$D$2,0,VLOOKUP(K223,hfut,3,TRUE))</f>
        <v>0</v>
      </c>
      <c r="M223" s="31">
        <f t="shared" si="104"/>
        <v>0</v>
      </c>
      <c r="N223" s="103">
        <f>RANK(M223,Egyéni!$N$3:$N$168,0)</f>
        <v>47</v>
      </c>
      <c r="O223" s="47"/>
      <c r="P223" s="48"/>
    </row>
    <row r="224" spans="1:16" ht="19.5" customHeight="1" thickBot="1" x14ac:dyDescent="0.3">
      <c r="A224" s="55"/>
      <c r="B224" s="118"/>
      <c r="C224" s="56"/>
      <c r="D224" s="32">
        <f t="shared" si="100"/>
        <v>0</v>
      </c>
      <c r="E224" s="56"/>
      <c r="F224" s="32">
        <f t="shared" si="101"/>
        <v>0</v>
      </c>
      <c r="G224" s="64"/>
      <c r="H224" s="32">
        <f t="shared" si="102"/>
        <v>0</v>
      </c>
      <c r="I224" s="64"/>
      <c r="J224" s="32">
        <f t="shared" si="103"/>
        <v>0</v>
      </c>
      <c r="K224" s="59"/>
      <c r="L224" s="32">
        <f>IF(K224&lt;leány!$D$2,0,VLOOKUP(K224,hfut,3,TRUE))</f>
        <v>0</v>
      </c>
      <c r="M224" s="33">
        <f t="shared" si="104"/>
        <v>0</v>
      </c>
      <c r="N224" s="46">
        <f>RANK(M224,Egyéni!$N$3:$N$168,0)</f>
        <v>47</v>
      </c>
      <c r="O224" s="132"/>
      <c r="P224" s="133"/>
    </row>
    <row r="225" spans="1:16" ht="19.5" customHeight="1" x14ac:dyDescent="0.25"/>
    <row r="226" spans="1:16" ht="19.5" customHeight="1" thickBot="1" x14ac:dyDescent="0.3"/>
    <row r="227" spans="1:16" ht="19.5" customHeight="1" thickBot="1" x14ac:dyDescent="0.3">
      <c r="A227" s="123"/>
      <c r="B227" s="124"/>
      <c r="C227" s="124"/>
      <c r="D227" s="124"/>
      <c r="E227" s="124"/>
      <c r="F227" s="124"/>
      <c r="G227" s="124"/>
      <c r="H227" s="124"/>
      <c r="I227" s="124"/>
      <c r="J227" s="124"/>
      <c r="K227" s="124"/>
      <c r="L227" s="124"/>
      <c r="M227" s="124"/>
      <c r="N227" s="125"/>
      <c r="O227" s="128">
        <f>RANK(O229,Csapat!$C$3:P229,0)</f>
        <v>9</v>
      </c>
      <c r="P227" s="129"/>
    </row>
    <row r="228" spans="1:16" ht="19.5" customHeight="1" thickBot="1" x14ac:dyDescent="0.3">
      <c r="A228" s="35" t="s">
        <v>0</v>
      </c>
      <c r="B228" s="36" t="s">
        <v>1</v>
      </c>
      <c r="C228" s="121" t="s">
        <v>174</v>
      </c>
      <c r="D228" s="121"/>
      <c r="E228" s="122" t="s">
        <v>2</v>
      </c>
      <c r="F228" s="122"/>
      <c r="G228" s="122" t="s">
        <v>7</v>
      </c>
      <c r="H228" s="122"/>
      <c r="I228" s="126" t="s">
        <v>175</v>
      </c>
      <c r="J228" s="127"/>
      <c r="K228" s="126" t="s">
        <v>169</v>
      </c>
      <c r="L228" s="127"/>
      <c r="M228" s="36" t="s">
        <v>5</v>
      </c>
      <c r="N228" s="37" t="s">
        <v>6</v>
      </c>
      <c r="O228" s="130"/>
      <c r="P228" s="131"/>
    </row>
    <row r="229" spans="1:16" ht="19.5" customHeight="1" x14ac:dyDescent="0.25">
      <c r="A229" s="60"/>
      <c r="B229" s="116"/>
      <c r="C229" s="52"/>
      <c r="D229" s="34">
        <f t="shared" ref="D229:D234" si="105">IF(C229&lt;6.19,0,VLOOKUP(C229,rfut,5,TRUE))</f>
        <v>0</v>
      </c>
      <c r="E229" s="54"/>
      <c r="F229" s="34">
        <f t="shared" ref="F229:F234" si="106">IF(E229&lt;1.79,0,VLOOKUP(E229,távol,4,TRUE))</f>
        <v>0</v>
      </c>
      <c r="G229" s="61"/>
      <c r="H229" s="34">
        <f t="shared" ref="H229:H234" si="107">IF(G229&lt;4,0,VLOOKUP(G229,kisl,2,TRUE))</f>
        <v>0</v>
      </c>
      <c r="I229" s="61"/>
      <c r="J229" s="41">
        <f t="shared" ref="J229:J234" si="108">IF(I229&lt;3,0,VLOOKUP(I229,súly,3,TRUE))</f>
        <v>0</v>
      </c>
      <c r="K229" s="57"/>
      <c r="L229" s="30">
        <f>IF(K229&lt;leány!$D$2,0,VLOOKUP(K229,hfut,3,TRUE))</f>
        <v>0</v>
      </c>
      <c r="M229" s="31">
        <f t="shared" ref="M229:M234" si="109">SUM(D229,F229,H229,L229,J229)</f>
        <v>0</v>
      </c>
      <c r="N229" s="102">
        <f>RANK(M229,Egyéni!$N$3:$N$168,0)</f>
        <v>47</v>
      </c>
      <c r="O229" s="134">
        <f>SUM(M229:M234)-MIN(M229:M234)</f>
        <v>0</v>
      </c>
      <c r="P229" s="135"/>
    </row>
    <row r="230" spans="1:16" ht="19.5" customHeight="1" x14ac:dyDescent="0.25">
      <c r="A230" s="53"/>
      <c r="B230" s="117"/>
      <c r="C230" s="54"/>
      <c r="D230" s="30">
        <f t="shared" si="105"/>
        <v>0</v>
      </c>
      <c r="E230" s="54"/>
      <c r="F230" s="34">
        <f t="shared" si="106"/>
        <v>0</v>
      </c>
      <c r="G230" s="62"/>
      <c r="H230" s="30">
        <f t="shared" si="107"/>
        <v>0</v>
      </c>
      <c r="I230" s="62"/>
      <c r="J230" s="30">
        <f t="shared" si="108"/>
        <v>0</v>
      </c>
      <c r="K230" s="58"/>
      <c r="L230" s="30">
        <f>IF(K230&lt;leány!$D$2,0,VLOOKUP(K230,hfut,3,TRUE))</f>
        <v>0</v>
      </c>
      <c r="M230" s="31">
        <f t="shared" si="109"/>
        <v>0</v>
      </c>
      <c r="N230" s="103">
        <f>RANK(M230,Egyéni!$N$3:$N$168,0)</f>
        <v>47</v>
      </c>
      <c r="O230" s="136"/>
      <c r="P230" s="137"/>
    </row>
    <row r="231" spans="1:16" ht="19.5" customHeight="1" x14ac:dyDescent="0.25">
      <c r="A231" s="53"/>
      <c r="B231" s="117"/>
      <c r="C231" s="54"/>
      <c r="D231" s="30">
        <f t="shared" si="105"/>
        <v>0</v>
      </c>
      <c r="E231" s="54"/>
      <c r="F231" s="34">
        <f t="shared" si="106"/>
        <v>0</v>
      </c>
      <c r="G231" s="63"/>
      <c r="H231" s="30">
        <f t="shared" si="107"/>
        <v>0</v>
      </c>
      <c r="I231" s="63"/>
      <c r="J231" s="30">
        <f t="shared" si="108"/>
        <v>0</v>
      </c>
      <c r="K231" s="58"/>
      <c r="L231" s="30">
        <f>IF(K231&lt;leány!$D$2,0,VLOOKUP(K231,hfut,3,TRUE))</f>
        <v>0</v>
      </c>
      <c r="M231" s="31">
        <f t="shared" si="109"/>
        <v>0</v>
      </c>
      <c r="N231" s="103">
        <f>RANK(M231,Egyéni!$N$3:$N$168,0)</f>
        <v>47</v>
      </c>
      <c r="O231" s="136"/>
      <c r="P231" s="137"/>
    </row>
    <row r="232" spans="1:16" ht="19.5" customHeight="1" x14ac:dyDescent="0.25">
      <c r="A232" s="53"/>
      <c r="B232" s="117"/>
      <c r="C232" s="54"/>
      <c r="D232" s="30">
        <f t="shared" si="105"/>
        <v>0</v>
      </c>
      <c r="E232" s="54"/>
      <c r="F232" s="34">
        <f t="shared" si="106"/>
        <v>0</v>
      </c>
      <c r="G232" s="63"/>
      <c r="H232" s="30">
        <f t="shared" si="107"/>
        <v>0</v>
      </c>
      <c r="I232" s="63"/>
      <c r="J232" s="30">
        <f t="shared" si="108"/>
        <v>0</v>
      </c>
      <c r="K232" s="58"/>
      <c r="L232" s="30">
        <f>IF(K232&lt;leány!$D$2,0,VLOOKUP(K232,hfut,3,TRUE))</f>
        <v>0</v>
      </c>
      <c r="M232" s="31">
        <f t="shared" si="109"/>
        <v>0</v>
      </c>
      <c r="N232" s="103">
        <f>RANK(M232,Egyéni!$N$3:$N$168,0)</f>
        <v>47</v>
      </c>
      <c r="O232" s="136"/>
      <c r="P232" s="137"/>
    </row>
    <row r="233" spans="1:16" ht="19.5" customHeight="1" x14ac:dyDescent="0.25">
      <c r="A233" s="53"/>
      <c r="B233" s="117"/>
      <c r="C233" s="54"/>
      <c r="D233" s="30">
        <f t="shared" si="105"/>
        <v>0</v>
      </c>
      <c r="E233" s="54"/>
      <c r="F233" s="34">
        <f t="shared" si="106"/>
        <v>0</v>
      </c>
      <c r="G233" s="63"/>
      <c r="H233" s="30">
        <f t="shared" si="107"/>
        <v>0</v>
      </c>
      <c r="I233" s="63"/>
      <c r="J233" s="30">
        <f t="shared" si="108"/>
        <v>0</v>
      </c>
      <c r="K233" s="58"/>
      <c r="L233" s="30">
        <f>IF(K233&lt;leány!$D$2,0,VLOOKUP(K233,hfut,3,TRUE))</f>
        <v>0</v>
      </c>
      <c r="M233" s="31">
        <f t="shared" si="109"/>
        <v>0</v>
      </c>
      <c r="N233" s="103">
        <f>RANK(M233,Egyéni!$N$3:$N$168,0)</f>
        <v>47</v>
      </c>
      <c r="O233" s="47"/>
      <c r="P233" s="48"/>
    </row>
    <row r="234" spans="1:16" ht="19.5" customHeight="1" thickBot="1" x14ac:dyDescent="0.3">
      <c r="A234" s="55"/>
      <c r="B234" s="118"/>
      <c r="C234" s="56"/>
      <c r="D234" s="32">
        <f t="shared" si="105"/>
        <v>0</v>
      </c>
      <c r="E234" s="56"/>
      <c r="F234" s="32">
        <f t="shared" si="106"/>
        <v>0</v>
      </c>
      <c r="G234" s="64"/>
      <c r="H234" s="32">
        <f t="shared" si="107"/>
        <v>0</v>
      </c>
      <c r="I234" s="64"/>
      <c r="J234" s="32">
        <f t="shared" si="108"/>
        <v>0</v>
      </c>
      <c r="K234" s="59"/>
      <c r="L234" s="32">
        <f>IF(K234&lt;leány!$D$2,0,VLOOKUP(K234,hfut,3,TRUE))</f>
        <v>0</v>
      </c>
      <c r="M234" s="33">
        <f t="shared" si="109"/>
        <v>0</v>
      </c>
      <c r="N234" s="46">
        <f>RANK(M234,Egyéni!$N$3:$N$168,0)</f>
        <v>47</v>
      </c>
      <c r="O234" s="132"/>
      <c r="P234" s="133"/>
    </row>
    <row r="235" spans="1:16" ht="19.5" customHeight="1" x14ac:dyDescent="0.25"/>
    <row r="236" spans="1:16" ht="19.5" customHeight="1" thickBot="1" x14ac:dyDescent="0.3"/>
    <row r="237" spans="1:16" ht="19.5" customHeight="1" thickBot="1" x14ac:dyDescent="0.3">
      <c r="A237" s="123"/>
      <c r="B237" s="124"/>
      <c r="C237" s="124"/>
      <c r="D237" s="124"/>
      <c r="E237" s="124"/>
      <c r="F237" s="124"/>
      <c r="G237" s="124"/>
      <c r="H237" s="124"/>
      <c r="I237" s="124"/>
      <c r="J237" s="124"/>
      <c r="K237" s="124"/>
      <c r="L237" s="124"/>
      <c r="M237" s="124"/>
      <c r="N237" s="125"/>
      <c r="O237" s="128">
        <f>RANK(O239,Csapat!$C$3:P239,0)</f>
        <v>9</v>
      </c>
      <c r="P237" s="129"/>
    </row>
    <row r="238" spans="1:16" ht="19.5" customHeight="1" thickBot="1" x14ac:dyDescent="0.3">
      <c r="A238" s="35" t="s">
        <v>0</v>
      </c>
      <c r="B238" s="36" t="s">
        <v>1</v>
      </c>
      <c r="C238" s="121" t="s">
        <v>174</v>
      </c>
      <c r="D238" s="121"/>
      <c r="E238" s="122" t="s">
        <v>2</v>
      </c>
      <c r="F238" s="122"/>
      <c r="G238" s="122" t="s">
        <v>7</v>
      </c>
      <c r="H238" s="122"/>
      <c r="I238" s="126" t="s">
        <v>175</v>
      </c>
      <c r="J238" s="127"/>
      <c r="K238" s="126" t="s">
        <v>169</v>
      </c>
      <c r="L238" s="127"/>
      <c r="M238" s="36" t="s">
        <v>5</v>
      </c>
      <c r="N238" s="37" t="s">
        <v>6</v>
      </c>
      <c r="O238" s="130"/>
      <c r="P238" s="131"/>
    </row>
    <row r="239" spans="1:16" ht="19.5" customHeight="1" x14ac:dyDescent="0.25">
      <c r="A239" s="60"/>
      <c r="B239" s="116"/>
      <c r="C239" s="52"/>
      <c r="D239" s="34">
        <f t="shared" ref="D239:D244" si="110">IF(C239&lt;6.19,0,VLOOKUP(C239,rfut,5,TRUE))</f>
        <v>0</v>
      </c>
      <c r="E239" s="54"/>
      <c r="F239" s="34">
        <f t="shared" ref="F239:F244" si="111">IF(E239&lt;1.79,0,VLOOKUP(E239,távol,4,TRUE))</f>
        <v>0</v>
      </c>
      <c r="G239" s="61"/>
      <c r="H239" s="34">
        <f t="shared" ref="H239:H244" si="112">IF(G239&lt;4,0,VLOOKUP(G239,kisl,2,TRUE))</f>
        <v>0</v>
      </c>
      <c r="I239" s="61"/>
      <c r="J239" s="41">
        <f t="shared" ref="J239:J244" si="113">IF(I239&lt;3,0,VLOOKUP(I239,súly,3,TRUE))</f>
        <v>0</v>
      </c>
      <c r="K239" s="57"/>
      <c r="L239" s="30">
        <f>IF(K239&lt;leány!$D$2,0,VLOOKUP(K239,hfut,3,TRUE))</f>
        <v>0</v>
      </c>
      <c r="M239" s="31">
        <f t="shared" ref="M239:M244" si="114">SUM(D239,F239,H239,L239,J239)</f>
        <v>0</v>
      </c>
      <c r="N239" s="102">
        <f>RANK(M239,Egyéni!$N$3:$N$168,0)</f>
        <v>47</v>
      </c>
      <c r="O239" s="134">
        <f>SUM(M239:M244)-MIN(M239:M244)</f>
        <v>0</v>
      </c>
      <c r="P239" s="135"/>
    </row>
    <row r="240" spans="1:16" ht="19.5" customHeight="1" x14ac:dyDescent="0.25">
      <c r="A240" s="53"/>
      <c r="B240" s="117"/>
      <c r="C240" s="54"/>
      <c r="D240" s="30">
        <f t="shared" si="110"/>
        <v>0</v>
      </c>
      <c r="E240" s="54"/>
      <c r="F240" s="34">
        <f t="shared" si="111"/>
        <v>0</v>
      </c>
      <c r="G240" s="62"/>
      <c r="H240" s="30">
        <f t="shared" si="112"/>
        <v>0</v>
      </c>
      <c r="I240" s="62"/>
      <c r="J240" s="30">
        <f t="shared" si="113"/>
        <v>0</v>
      </c>
      <c r="K240" s="58"/>
      <c r="L240" s="30">
        <f>IF(K240&lt;leány!$D$2,0,VLOOKUP(K240,hfut,3,TRUE))</f>
        <v>0</v>
      </c>
      <c r="M240" s="31">
        <f t="shared" si="114"/>
        <v>0</v>
      </c>
      <c r="N240" s="103">
        <f>RANK(M240,Egyéni!$N$3:$N$168,0)</f>
        <v>47</v>
      </c>
      <c r="O240" s="136"/>
      <c r="P240" s="137"/>
    </row>
    <row r="241" spans="1:16" ht="19.5" customHeight="1" x14ac:dyDescent="0.25">
      <c r="A241" s="53"/>
      <c r="B241" s="117"/>
      <c r="C241" s="54"/>
      <c r="D241" s="30">
        <f t="shared" si="110"/>
        <v>0</v>
      </c>
      <c r="E241" s="54"/>
      <c r="F241" s="34">
        <f t="shared" si="111"/>
        <v>0</v>
      </c>
      <c r="G241" s="63"/>
      <c r="H241" s="30">
        <f t="shared" si="112"/>
        <v>0</v>
      </c>
      <c r="I241" s="63"/>
      <c r="J241" s="30">
        <f t="shared" si="113"/>
        <v>0</v>
      </c>
      <c r="K241" s="58"/>
      <c r="L241" s="30">
        <f>IF(K241&lt;leány!$D$2,0,VLOOKUP(K241,hfut,3,TRUE))</f>
        <v>0</v>
      </c>
      <c r="M241" s="31">
        <f t="shared" si="114"/>
        <v>0</v>
      </c>
      <c r="N241" s="103">
        <f>RANK(M241,Egyéni!$N$3:$N$168,0)</f>
        <v>47</v>
      </c>
      <c r="O241" s="136"/>
      <c r="P241" s="137"/>
    </row>
    <row r="242" spans="1:16" ht="19.5" customHeight="1" x14ac:dyDescent="0.25">
      <c r="A242" s="53"/>
      <c r="B242" s="117"/>
      <c r="C242" s="54"/>
      <c r="D242" s="30">
        <f t="shared" si="110"/>
        <v>0</v>
      </c>
      <c r="E242" s="54"/>
      <c r="F242" s="34">
        <f t="shared" si="111"/>
        <v>0</v>
      </c>
      <c r="G242" s="63"/>
      <c r="H242" s="30">
        <f t="shared" si="112"/>
        <v>0</v>
      </c>
      <c r="I242" s="63"/>
      <c r="J242" s="30">
        <f t="shared" si="113"/>
        <v>0</v>
      </c>
      <c r="K242" s="58"/>
      <c r="L242" s="30">
        <f>IF(K242&lt;leány!$D$2,0,VLOOKUP(K242,hfut,3,TRUE))</f>
        <v>0</v>
      </c>
      <c r="M242" s="31">
        <f t="shared" si="114"/>
        <v>0</v>
      </c>
      <c r="N242" s="103">
        <f>RANK(M242,Egyéni!$N$3:$N$168,0)</f>
        <v>47</v>
      </c>
      <c r="O242" s="136"/>
      <c r="P242" s="137"/>
    </row>
    <row r="243" spans="1:16" ht="19.5" customHeight="1" x14ac:dyDescent="0.25">
      <c r="A243" s="53"/>
      <c r="B243" s="117"/>
      <c r="C243" s="54"/>
      <c r="D243" s="30">
        <f t="shared" si="110"/>
        <v>0</v>
      </c>
      <c r="E243" s="54"/>
      <c r="F243" s="34">
        <f t="shared" si="111"/>
        <v>0</v>
      </c>
      <c r="G243" s="63"/>
      <c r="H243" s="30">
        <f t="shared" si="112"/>
        <v>0</v>
      </c>
      <c r="I243" s="63"/>
      <c r="J243" s="30">
        <f t="shared" si="113"/>
        <v>0</v>
      </c>
      <c r="K243" s="58"/>
      <c r="L243" s="30">
        <f>IF(K243&lt;leány!$D$2,0,VLOOKUP(K243,hfut,3,TRUE))</f>
        <v>0</v>
      </c>
      <c r="M243" s="31">
        <f t="shared" si="114"/>
        <v>0</v>
      </c>
      <c r="N243" s="103">
        <f>RANK(M243,Egyéni!$N$3:$N$168,0)</f>
        <v>47</v>
      </c>
      <c r="O243" s="47"/>
      <c r="P243" s="48"/>
    </row>
    <row r="244" spans="1:16" ht="19.5" customHeight="1" thickBot="1" x14ac:dyDescent="0.3">
      <c r="A244" s="55"/>
      <c r="B244" s="118"/>
      <c r="C244" s="56"/>
      <c r="D244" s="32">
        <f t="shared" si="110"/>
        <v>0</v>
      </c>
      <c r="E244" s="56"/>
      <c r="F244" s="32">
        <f t="shared" si="111"/>
        <v>0</v>
      </c>
      <c r="G244" s="64"/>
      <c r="H244" s="32">
        <f t="shared" si="112"/>
        <v>0</v>
      </c>
      <c r="I244" s="64"/>
      <c r="J244" s="32">
        <f t="shared" si="113"/>
        <v>0</v>
      </c>
      <c r="K244" s="59"/>
      <c r="L244" s="32">
        <f>IF(K244&lt;leány!$D$2,0,VLOOKUP(K244,hfut,3,TRUE))</f>
        <v>0</v>
      </c>
      <c r="M244" s="33">
        <f t="shared" si="114"/>
        <v>0</v>
      </c>
      <c r="N244" s="46">
        <f>RANK(M244,Egyéni!$N$3:$N$168,0)</f>
        <v>47</v>
      </c>
      <c r="O244" s="132"/>
      <c r="P244" s="133"/>
    </row>
    <row r="246" spans="1:16" ht="15.75" thickBot="1" x14ac:dyDescent="0.3"/>
    <row r="247" spans="1:16" ht="19.5" customHeight="1" thickBot="1" x14ac:dyDescent="0.3">
      <c r="A247" s="123"/>
      <c r="B247" s="124"/>
      <c r="C247" s="124"/>
      <c r="D247" s="124"/>
      <c r="E247" s="124"/>
      <c r="F247" s="124"/>
      <c r="G247" s="124"/>
      <c r="H247" s="124"/>
      <c r="I247" s="124"/>
      <c r="J247" s="124"/>
      <c r="K247" s="124"/>
      <c r="L247" s="124"/>
      <c r="M247" s="124"/>
      <c r="N247" s="125"/>
      <c r="O247" s="128">
        <f>RANK(O249,Csapat!$C$3:P249,0)</f>
        <v>9</v>
      </c>
      <c r="P247" s="129"/>
    </row>
    <row r="248" spans="1:16" ht="19.5" customHeight="1" thickBot="1" x14ac:dyDescent="0.3">
      <c r="A248" s="35" t="s">
        <v>0</v>
      </c>
      <c r="B248" s="36" t="s">
        <v>1</v>
      </c>
      <c r="C248" s="121" t="s">
        <v>174</v>
      </c>
      <c r="D248" s="121"/>
      <c r="E248" s="122" t="s">
        <v>2</v>
      </c>
      <c r="F248" s="122"/>
      <c r="G248" s="122" t="s">
        <v>7</v>
      </c>
      <c r="H248" s="122"/>
      <c r="I248" s="126" t="s">
        <v>175</v>
      </c>
      <c r="J248" s="127"/>
      <c r="K248" s="126" t="s">
        <v>169</v>
      </c>
      <c r="L248" s="127"/>
      <c r="M248" s="36" t="s">
        <v>5</v>
      </c>
      <c r="N248" s="37" t="s">
        <v>6</v>
      </c>
      <c r="O248" s="130"/>
      <c r="P248" s="131"/>
    </row>
    <row r="249" spans="1:16" ht="19.5" customHeight="1" x14ac:dyDescent="0.25">
      <c r="A249" s="60"/>
      <c r="B249" s="116"/>
      <c r="C249" s="52"/>
      <c r="D249" s="34">
        <f t="shared" ref="D249:D254" si="115">IF(C249&lt;6.19,0,VLOOKUP(C249,rfut,5,TRUE))</f>
        <v>0</v>
      </c>
      <c r="E249" s="54"/>
      <c r="F249" s="34">
        <f t="shared" ref="F249:F254" si="116">IF(E249&lt;1.79,0,VLOOKUP(E249,távol,4,TRUE))</f>
        <v>0</v>
      </c>
      <c r="G249" s="61"/>
      <c r="H249" s="34">
        <f t="shared" ref="H249:H254" si="117">IF(G249&lt;4,0,VLOOKUP(G249,kisl,2,TRUE))</f>
        <v>0</v>
      </c>
      <c r="I249" s="61"/>
      <c r="J249" s="41">
        <f t="shared" ref="J249:J254" si="118">IF(I249&lt;3,0,VLOOKUP(I249,súly,3,TRUE))</f>
        <v>0</v>
      </c>
      <c r="K249" s="57"/>
      <c r="L249" s="30">
        <f>IF(K249&lt;leány!$D$2,0,VLOOKUP(K249,hfut,3,TRUE))</f>
        <v>0</v>
      </c>
      <c r="M249" s="31">
        <f t="shared" ref="M249:M254" si="119">SUM(D249,F249,H249,L249,J249)</f>
        <v>0</v>
      </c>
      <c r="N249" s="102">
        <f>RANK(M249,Egyéni!$N$3:$N$168,0)</f>
        <v>47</v>
      </c>
      <c r="O249" s="134">
        <f>SUM(M249:M254)-MIN(M249:M254)</f>
        <v>0</v>
      </c>
      <c r="P249" s="135"/>
    </row>
    <row r="250" spans="1:16" ht="19.5" customHeight="1" x14ac:dyDescent="0.25">
      <c r="A250" s="53"/>
      <c r="B250" s="117"/>
      <c r="C250" s="54"/>
      <c r="D250" s="30">
        <f t="shared" si="115"/>
        <v>0</v>
      </c>
      <c r="E250" s="54"/>
      <c r="F250" s="34">
        <f t="shared" si="116"/>
        <v>0</v>
      </c>
      <c r="G250" s="62"/>
      <c r="H250" s="30">
        <f t="shared" si="117"/>
        <v>0</v>
      </c>
      <c r="I250" s="62"/>
      <c r="J250" s="30">
        <f t="shared" si="118"/>
        <v>0</v>
      </c>
      <c r="K250" s="58"/>
      <c r="L250" s="30">
        <f>IF(K250&lt;leány!$D$2,0,VLOOKUP(K250,hfut,3,TRUE))</f>
        <v>0</v>
      </c>
      <c r="M250" s="31">
        <f t="shared" si="119"/>
        <v>0</v>
      </c>
      <c r="N250" s="103">
        <f>RANK(M250,Egyéni!$N$3:$N$168,0)</f>
        <v>47</v>
      </c>
      <c r="O250" s="136"/>
      <c r="P250" s="137"/>
    </row>
    <row r="251" spans="1:16" ht="19.5" customHeight="1" x14ac:dyDescent="0.25">
      <c r="A251" s="53"/>
      <c r="B251" s="117"/>
      <c r="C251" s="54"/>
      <c r="D251" s="30">
        <f t="shared" si="115"/>
        <v>0</v>
      </c>
      <c r="E251" s="54"/>
      <c r="F251" s="34">
        <f t="shared" si="116"/>
        <v>0</v>
      </c>
      <c r="G251" s="63"/>
      <c r="H251" s="30">
        <f t="shared" si="117"/>
        <v>0</v>
      </c>
      <c r="I251" s="63"/>
      <c r="J251" s="30">
        <f t="shared" si="118"/>
        <v>0</v>
      </c>
      <c r="K251" s="58"/>
      <c r="L251" s="30">
        <f>IF(K251&lt;leány!$D$2,0,VLOOKUP(K251,hfut,3,TRUE))</f>
        <v>0</v>
      </c>
      <c r="M251" s="31">
        <f t="shared" si="119"/>
        <v>0</v>
      </c>
      <c r="N251" s="103">
        <f>RANK(M251,Egyéni!$N$3:$N$168,0)</f>
        <v>47</v>
      </c>
      <c r="O251" s="136"/>
      <c r="P251" s="137"/>
    </row>
    <row r="252" spans="1:16" ht="19.5" customHeight="1" x14ac:dyDescent="0.25">
      <c r="A252" s="53"/>
      <c r="B252" s="117"/>
      <c r="C252" s="54"/>
      <c r="D252" s="30">
        <f t="shared" si="115"/>
        <v>0</v>
      </c>
      <c r="E252" s="54"/>
      <c r="F252" s="34">
        <f t="shared" si="116"/>
        <v>0</v>
      </c>
      <c r="G252" s="63"/>
      <c r="H252" s="30">
        <f t="shared" si="117"/>
        <v>0</v>
      </c>
      <c r="I252" s="63"/>
      <c r="J252" s="30">
        <f t="shared" si="118"/>
        <v>0</v>
      </c>
      <c r="K252" s="58"/>
      <c r="L252" s="30">
        <f>IF(K252&lt;leány!$D$2,0,VLOOKUP(K252,hfut,3,TRUE))</f>
        <v>0</v>
      </c>
      <c r="M252" s="31">
        <f t="shared" si="119"/>
        <v>0</v>
      </c>
      <c r="N252" s="103">
        <f>RANK(M252,Egyéni!$N$3:$N$168,0)</f>
        <v>47</v>
      </c>
      <c r="O252" s="136"/>
      <c r="P252" s="137"/>
    </row>
    <row r="253" spans="1:16" ht="19.5" customHeight="1" x14ac:dyDescent="0.25">
      <c r="A253" s="53"/>
      <c r="B253" s="117"/>
      <c r="C253" s="54"/>
      <c r="D253" s="30">
        <f t="shared" si="115"/>
        <v>0</v>
      </c>
      <c r="E253" s="54"/>
      <c r="F253" s="34">
        <f t="shared" si="116"/>
        <v>0</v>
      </c>
      <c r="G253" s="63"/>
      <c r="H253" s="30">
        <f t="shared" si="117"/>
        <v>0</v>
      </c>
      <c r="I253" s="63"/>
      <c r="J253" s="30">
        <f t="shared" si="118"/>
        <v>0</v>
      </c>
      <c r="K253" s="58"/>
      <c r="L253" s="30">
        <f>IF(K253&lt;leány!$D$2,0,VLOOKUP(K253,hfut,3,TRUE))</f>
        <v>0</v>
      </c>
      <c r="M253" s="31">
        <f t="shared" si="119"/>
        <v>0</v>
      </c>
      <c r="N253" s="103">
        <f>RANK(M253,Egyéni!$N$3:$N$168,0)</f>
        <v>47</v>
      </c>
      <c r="O253" s="47"/>
      <c r="P253" s="48"/>
    </row>
    <row r="254" spans="1:16" ht="19.5" customHeight="1" thickBot="1" x14ac:dyDescent="0.3">
      <c r="A254" s="55"/>
      <c r="B254" s="118"/>
      <c r="C254" s="56"/>
      <c r="D254" s="32">
        <f t="shared" si="115"/>
        <v>0</v>
      </c>
      <c r="E254" s="56"/>
      <c r="F254" s="32">
        <f t="shared" si="116"/>
        <v>0</v>
      </c>
      <c r="G254" s="64"/>
      <c r="H254" s="32">
        <f t="shared" si="117"/>
        <v>0</v>
      </c>
      <c r="I254" s="64"/>
      <c r="J254" s="32">
        <f t="shared" si="118"/>
        <v>0</v>
      </c>
      <c r="K254" s="59"/>
      <c r="L254" s="32">
        <f>IF(K254&lt;leány!$D$2,0,VLOOKUP(K254,hfut,3,TRUE))</f>
        <v>0</v>
      </c>
      <c r="M254" s="33">
        <f t="shared" si="119"/>
        <v>0</v>
      </c>
      <c r="N254" s="46">
        <f>RANK(M254,Egyéni!$N$3:$N$168,0)</f>
        <v>47</v>
      </c>
      <c r="O254" s="132"/>
      <c r="P254" s="133"/>
    </row>
    <row r="256" spans="1:16" ht="15.75" thickBot="1" x14ac:dyDescent="0.3"/>
    <row r="257" spans="1:16" ht="19.5" customHeight="1" thickBot="1" x14ac:dyDescent="0.3">
      <c r="A257" s="123"/>
      <c r="B257" s="124"/>
      <c r="C257" s="124"/>
      <c r="D257" s="124"/>
      <c r="E257" s="124"/>
      <c r="F257" s="124"/>
      <c r="G257" s="124"/>
      <c r="H257" s="124"/>
      <c r="I257" s="124"/>
      <c r="J257" s="124"/>
      <c r="K257" s="124"/>
      <c r="L257" s="124"/>
      <c r="M257" s="124"/>
      <c r="N257" s="125"/>
      <c r="O257" s="128">
        <f>RANK(O259,Csapat!$C$3:P259,0)</f>
        <v>9</v>
      </c>
      <c r="P257" s="129"/>
    </row>
    <row r="258" spans="1:16" ht="19.5" customHeight="1" thickBot="1" x14ac:dyDescent="0.3">
      <c r="A258" s="35" t="s">
        <v>0</v>
      </c>
      <c r="B258" s="36" t="s">
        <v>1</v>
      </c>
      <c r="C258" s="121" t="s">
        <v>174</v>
      </c>
      <c r="D258" s="121"/>
      <c r="E258" s="122" t="s">
        <v>2</v>
      </c>
      <c r="F258" s="122"/>
      <c r="G258" s="122" t="s">
        <v>7</v>
      </c>
      <c r="H258" s="122"/>
      <c r="I258" s="126" t="s">
        <v>175</v>
      </c>
      <c r="J258" s="127"/>
      <c r="K258" s="126" t="s">
        <v>169</v>
      </c>
      <c r="L258" s="127"/>
      <c r="M258" s="36" t="s">
        <v>5</v>
      </c>
      <c r="N258" s="37" t="s">
        <v>6</v>
      </c>
      <c r="O258" s="130"/>
      <c r="P258" s="131"/>
    </row>
    <row r="259" spans="1:16" ht="19.5" customHeight="1" x14ac:dyDescent="0.25">
      <c r="A259" s="60"/>
      <c r="B259" s="116"/>
      <c r="C259" s="52"/>
      <c r="D259" s="34">
        <f t="shared" ref="D259:D264" si="120">IF(C259&lt;6.19,0,VLOOKUP(C259,rfut,5,TRUE))</f>
        <v>0</v>
      </c>
      <c r="E259" s="54"/>
      <c r="F259" s="34">
        <f t="shared" ref="F259:F264" si="121">IF(E259&lt;1.79,0,VLOOKUP(E259,távol,4,TRUE))</f>
        <v>0</v>
      </c>
      <c r="G259" s="61"/>
      <c r="H259" s="34">
        <f t="shared" ref="H259:H264" si="122">IF(G259&lt;4,0,VLOOKUP(G259,kisl,2,TRUE))</f>
        <v>0</v>
      </c>
      <c r="I259" s="61"/>
      <c r="J259" s="41">
        <f t="shared" ref="J259:J264" si="123">IF(I259&lt;3,0,VLOOKUP(I259,súly,3,TRUE))</f>
        <v>0</v>
      </c>
      <c r="K259" s="57"/>
      <c r="L259" s="30">
        <f>IF(K259&lt;leány!$D$2,0,VLOOKUP(K259,hfut,3,TRUE))</f>
        <v>0</v>
      </c>
      <c r="M259" s="31">
        <f t="shared" ref="M259:M264" si="124">SUM(D259,F259,H259,L259,J259)</f>
        <v>0</v>
      </c>
      <c r="N259" s="102">
        <f>RANK(M259,Egyéni!$N$3:$N$168,0)</f>
        <v>47</v>
      </c>
      <c r="O259" s="134">
        <f>SUM(M259:M264)-MIN(M259:M264)</f>
        <v>0</v>
      </c>
      <c r="P259" s="135"/>
    </row>
    <row r="260" spans="1:16" ht="19.5" customHeight="1" x14ac:dyDescent="0.25">
      <c r="A260" s="53"/>
      <c r="B260" s="117"/>
      <c r="C260" s="54"/>
      <c r="D260" s="30">
        <f t="shared" si="120"/>
        <v>0</v>
      </c>
      <c r="E260" s="54"/>
      <c r="F260" s="34">
        <f t="shared" si="121"/>
        <v>0</v>
      </c>
      <c r="G260" s="62"/>
      <c r="H260" s="30">
        <f t="shared" si="122"/>
        <v>0</v>
      </c>
      <c r="I260" s="62"/>
      <c r="J260" s="30">
        <f t="shared" si="123"/>
        <v>0</v>
      </c>
      <c r="K260" s="58"/>
      <c r="L260" s="30">
        <f>IF(K260&lt;leány!$D$2,0,VLOOKUP(K260,hfut,3,TRUE))</f>
        <v>0</v>
      </c>
      <c r="M260" s="31">
        <f t="shared" si="124"/>
        <v>0</v>
      </c>
      <c r="N260" s="103">
        <f>RANK(M260,Egyéni!$N$3:$N$168,0)</f>
        <v>47</v>
      </c>
      <c r="O260" s="136"/>
      <c r="P260" s="137"/>
    </row>
    <row r="261" spans="1:16" ht="19.5" customHeight="1" x14ac:dyDescent="0.25">
      <c r="A261" s="53"/>
      <c r="B261" s="117"/>
      <c r="C261" s="54"/>
      <c r="D261" s="30">
        <f t="shared" si="120"/>
        <v>0</v>
      </c>
      <c r="E261" s="54"/>
      <c r="F261" s="34">
        <f t="shared" si="121"/>
        <v>0</v>
      </c>
      <c r="G261" s="63"/>
      <c r="H261" s="30">
        <f t="shared" si="122"/>
        <v>0</v>
      </c>
      <c r="I261" s="63"/>
      <c r="J261" s="30">
        <f t="shared" si="123"/>
        <v>0</v>
      </c>
      <c r="K261" s="58"/>
      <c r="L261" s="30">
        <f>IF(K261&lt;leány!$D$2,0,VLOOKUP(K261,hfut,3,TRUE))</f>
        <v>0</v>
      </c>
      <c r="M261" s="31">
        <f t="shared" si="124"/>
        <v>0</v>
      </c>
      <c r="N261" s="103">
        <f>RANK(M261,Egyéni!$N$3:$N$168,0)</f>
        <v>47</v>
      </c>
      <c r="O261" s="136"/>
      <c r="P261" s="137"/>
    </row>
    <row r="262" spans="1:16" ht="19.5" customHeight="1" x14ac:dyDescent="0.25">
      <c r="A262" s="53"/>
      <c r="B262" s="117"/>
      <c r="C262" s="54"/>
      <c r="D262" s="30">
        <f t="shared" si="120"/>
        <v>0</v>
      </c>
      <c r="E262" s="54"/>
      <c r="F262" s="34">
        <f t="shared" si="121"/>
        <v>0</v>
      </c>
      <c r="G262" s="63"/>
      <c r="H262" s="30">
        <f t="shared" si="122"/>
        <v>0</v>
      </c>
      <c r="I262" s="63"/>
      <c r="J262" s="30">
        <f t="shared" si="123"/>
        <v>0</v>
      </c>
      <c r="K262" s="58"/>
      <c r="L262" s="30">
        <f>IF(K262&lt;leány!$D$2,0,VLOOKUP(K262,hfut,3,TRUE))</f>
        <v>0</v>
      </c>
      <c r="M262" s="31">
        <f t="shared" si="124"/>
        <v>0</v>
      </c>
      <c r="N262" s="103">
        <f>RANK(M262,Egyéni!$N$3:$N$168,0)</f>
        <v>47</v>
      </c>
      <c r="O262" s="136"/>
      <c r="P262" s="137"/>
    </row>
    <row r="263" spans="1:16" ht="19.5" customHeight="1" x14ac:dyDescent="0.25">
      <c r="A263" s="53"/>
      <c r="B263" s="117"/>
      <c r="C263" s="54"/>
      <c r="D263" s="30">
        <f t="shared" si="120"/>
        <v>0</v>
      </c>
      <c r="E263" s="54"/>
      <c r="F263" s="34">
        <f t="shared" si="121"/>
        <v>0</v>
      </c>
      <c r="G263" s="63"/>
      <c r="H263" s="30">
        <f t="shared" si="122"/>
        <v>0</v>
      </c>
      <c r="I263" s="63"/>
      <c r="J263" s="30">
        <f t="shared" si="123"/>
        <v>0</v>
      </c>
      <c r="K263" s="58"/>
      <c r="L263" s="30">
        <f>IF(K263&lt;leány!$D$2,0,VLOOKUP(K263,hfut,3,TRUE))</f>
        <v>0</v>
      </c>
      <c r="M263" s="31">
        <f t="shared" si="124"/>
        <v>0</v>
      </c>
      <c r="N263" s="103">
        <f>RANK(M263,Egyéni!$N$3:$N$168,0)</f>
        <v>47</v>
      </c>
      <c r="O263" s="47"/>
      <c r="P263" s="48"/>
    </row>
    <row r="264" spans="1:16" ht="19.5" customHeight="1" thickBot="1" x14ac:dyDescent="0.3">
      <c r="A264" s="55"/>
      <c r="B264" s="118"/>
      <c r="C264" s="56"/>
      <c r="D264" s="32">
        <f t="shared" si="120"/>
        <v>0</v>
      </c>
      <c r="E264" s="56"/>
      <c r="F264" s="32">
        <f t="shared" si="121"/>
        <v>0</v>
      </c>
      <c r="G264" s="64"/>
      <c r="H264" s="32">
        <f t="shared" si="122"/>
        <v>0</v>
      </c>
      <c r="I264" s="64"/>
      <c r="J264" s="32">
        <f t="shared" si="123"/>
        <v>0</v>
      </c>
      <c r="K264" s="59"/>
      <c r="L264" s="32">
        <f>IF(K264&lt;leány!$D$2,0,VLOOKUP(K264,hfut,3,TRUE))</f>
        <v>0</v>
      </c>
      <c r="M264" s="33">
        <f t="shared" si="124"/>
        <v>0</v>
      </c>
      <c r="N264" s="46">
        <f>RANK(M264,Egyéni!$N$3:$N$168,0)</f>
        <v>47</v>
      </c>
      <c r="O264" s="132"/>
      <c r="P264" s="133"/>
    </row>
  </sheetData>
  <sheetProtection algorithmName="SHA-512" hashValue="DglnAkt4hy/vvvnq2nnnvTOSnnmtsdPZ25aVRKh9MIzJdSROQFM3t+W1OZ6Axy/TDAFSpr9ZAeE8oqCchhRjqg==" saltValue="rHouF4z47RuW/FfOtA96+w==" spinCount="100000" sheet="1" objects="1" scenarios="1"/>
  <mergeCells count="245">
    <mergeCell ref="A257:N257"/>
    <mergeCell ref="O257:P258"/>
    <mergeCell ref="C258:D258"/>
    <mergeCell ref="E258:F258"/>
    <mergeCell ref="G258:H258"/>
    <mergeCell ref="I258:J258"/>
    <mergeCell ref="K258:L258"/>
    <mergeCell ref="O259:P262"/>
    <mergeCell ref="O264:P264"/>
    <mergeCell ref="A247:N247"/>
    <mergeCell ref="O247:P248"/>
    <mergeCell ref="C248:D248"/>
    <mergeCell ref="E248:F248"/>
    <mergeCell ref="G248:H248"/>
    <mergeCell ref="I248:J248"/>
    <mergeCell ref="K248:L248"/>
    <mergeCell ref="O249:P252"/>
    <mergeCell ref="O254:P254"/>
    <mergeCell ref="O23:P23"/>
    <mergeCell ref="O24:P24"/>
    <mergeCell ref="O25:P25"/>
    <mergeCell ref="O3:P3"/>
    <mergeCell ref="A1:P1"/>
    <mergeCell ref="K3:L3"/>
    <mergeCell ref="O18:P18"/>
    <mergeCell ref="O19:P19"/>
    <mergeCell ref="O20:P20"/>
    <mergeCell ref="O21:P21"/>
    <mergeCell ref="O22:P22"/>
    <mergeCell ref="C3:D3"/>
    <mergeCell ref="E3:F3"/>
    <mergeCell ref="G3:H3"/>
    <mergeCell ref="I3:J3"/>
    <mergeCell ref="O239:P242"/>
    <mergeCell ref="O244:P244"/>
    <mergeCell ref="O4:P4"/>
    <mergeCell ref="O5:P5"/>
    <mergeCell ref="O6:P6"/>
    <mergeCell ref="O7:P7"/>
    <mergeCell ref="O8:P8"/>
    <mergeCell ref="O9:P9"/>
    <mergeCell ref="O10:P10"/>
    <mergeCell ref="O11:P11"/>
    <mergeCell ref="O12:P12"/>
    <mergeCell ref="O13:P13"/>
    <mergeCell ref="O14:P14"/>
    <mergeCell ref="O15:P15"/>
    <mergeCell ref="O16:P16"/>
    <mergeCell ref="O17:P17"/>
    <mergeCell ref="O229:P232"/>
    <mergeCell ref="O234:P234"/>
    <mergeCell ref="O209:P212"/>
    <mergeCell ref="O214:P214"/>
    <mergeCell ref="O189:P192"/>
    <mergeCell ref="O194:P194"/>
    <mergeCell ref="O169:P172"/>
    <mergeCell ref="O174:P174"/>
    <mergeCell ref="A237:N237"/>
    <mergeCell ref="O237:P238"/>
    <mergeCell ref="C238:D238"/>
    <mergeCell ref="E238:F238"/>
    <mergeCell ref="G238:H238"/>
    <mergeCell ref="K238:L238"/>
    <mergeCell ref="O219:P222"/>
    <mergeCell ref="O224:P224"/>
    <mergeCell ref="A227:N227"/>
    <mergeCell ref="O227:P228"/>
    <mergeCell ref="C228:D228"/>
    <mergeCell ref="E228:F228"/>
    <mergeCell ref="G228:H228"/>
    <mergeCell ref="K228:L228"/>
    <mergeCell ref="I228:J228"/>
    <mergeCell ref="I238:J238"/>
    <mergeCell ref="A217:N217"/>
    <mergeCell ref="O217:P218"/>
    <mergeCell ref="C218:D218"/>
    <mergeCell ref="E218:F218"/>
    <mergeCell ref="G218:H218"/>
    <mergeCell ref="K218:L218"/>
    <mergeCell ref="O199:P202"/>
    <mergeCell ref="O204:P204"/>
    <mergeCell ref="A207:N207"/>
    <mergeCell ref="O207:P208"/>
    <mergeCell ref="C208:D208"/>
    <mergeCell ref="E208:F208"/>
    <mergeCell ref="G208:H208"/>
    <mergeCell ref="K208:L208"/>
    <mergeCell ref="I208:J208"/>
    <mergeCell ref="I218:J218"/>
    <mergeCell ref="A197:N197"/>
    <mergeCell ref="O197:P198"/>
    <mergeCell ref="C198:D198"/>
    <mergeCell ref="E198:F198"/>
    <mergeCell ref="G198:H198"/>
    <mergeCell ref="K198:L198"/>
    <mergeCell ref="O179:P182"/>
    <mergeCell ref="O184:P184"/>
    <mergeCell ref="A187:N187"/>
    <mergeCell ref="O187:P188"/>
    <mergeCell ref="C188:D188"/>
    <mergeCell ref="E188:F188"/>
    <mergeCell ref="G188:H188"/>
    <mergeCell ref="K188:L188"/>
    <mergeCell ref="I188:J188"/>
    <mergeCell ref="I198:J198"/>
    <mergeCell ref="A177:N177"/>
    <mergeCell ref="O177:P178"/>
    <mergeCell ref="C178:D178"/>
    <mergeCell ref="E178:F178"/>
    <mergeCell ref="G178:H178"/>
    <mergeCell ref="K178:L178"/>
    <mergeCell ref="O159:P162"/>
    <mergeCell ref="O164:P164"/>
    <mergeCell ref="A167:N167"/>
    <mergeCell ref="O167:P168"/>
    <mergeCell ref="C168:D168"/>
    <mergeCell ref="E168:F168"/>
    <mergeCell ref="G168:H168"/>
    <mergeCell ref="K168:L168"/>
    <mergeCell ref="I168:J168"/>
    <mergeCell ref="I178:J178"/>
    <mergeCell ref="O149:P152"/>
    <mergeCell ref="O154:P154"/>
    <mergeCell ref="A157:N157"/>
    <mergeCell ref="O157:P158"/>
    <mergeCell ref="C158:D158"/>
    <mergeCell ref="E158:F158"/>
    <mergeCell ref="G158:H158"/>
    <mergeCell ref="K158:L158"/>
    <mergeCell ref="O139:P142"/>
    <mergeCell ref="O144:P144"/>
    <mergeCell ref="A147:N147"/>
    <mergeCell ref="O147:P148"/>
    <mergeCell ref="C148:D148"/>
    <mergeCell ref="E148:F148"/>
    <mergeCell ref="G148:H148"/>
    <mergeCell ref="K148:L148"/>
    <mergeCell ref="I148:J148"/>
    <mergeCell ref="I158:J158"/>
    <mergeCell ref="O129:P132"/>
    <mergeCell ref="O134:P134"/>
    <mergeCell ref="A137:N137"/>
    <mergeCell ref="O137:P138"/>
    <mergeCell ref="C138:D138"/>
    <mergeCell ref="E138:F138"/>
    <mergeCell ref="G138:H138"/>
    <mergeCell ref="K138:L138"/>
    <mergeCell ref="O119:P122"/>
    <mergeCell ref="O124:P124"/>
    <mergeCell ref="A127:N127"/>
    <mergeCell ref="O127:P128"/>
    <mergeCell ref="C128:D128"/>
    <mergeCell ref="E128:F128"/>
    <mergeCell ref="G128:H128"/>
    <mergeCell ref="K128:L128"/>
    <mergeCell ref="I128:J128"/>
    <mergeCell ref="I138:J138"/>
    <mergeCell ref="O109:P112"/>
    <mergeCell ref="O114:P114"/>
    <mergeCell ref="A117:N117"/>
    <mergeCell ref="O117:P118"/>
    <mergeCell ref="C118:D118"/>
    <mergeCell ref="E118:F118"/>
    <mergeCell ref="G118:H118"/>
    <mergeCell ref="K118:L118"/>
    <mergeCell ref="O99:P102"/>
    <mergeCell ref="O104:P104"/>
    <mergeCell ref="A107:N107"/>
    <mergeCell ref="O107:P108"/>
    <mergeCell ref="C108:D108"/>
    <mergeCell ref="E108:F108"/>
    <mergeCell ref="G108:H108"/>
    <mergeCell ref="K108:L108"/>
    <mergeCell ref="I108:J108"/>
    <mergeCell ref="I118:J118"/>
    <mergeCell ref="O89:P92"/>
    <mergeCell ref="O94:P94"/>
    <mergeCell ref="A97:N97"/>
    <mergeCell ref="O97:P98"/>
    <mergeCell ref="C98:D98"/>
    <mergeCell ref="E98:F98"/>
    <mergeCell ref="G98:H98"/>
    <mergeCell ref="K98:L98"/>
    <mergeCell ref="O79:P82"/>
    <mergeCell ref="O84:P84"/>
    <mergeCell ref="A87:N87"/>
    <mergeCell ref="O87:P88"/>
    <mergeCell ref="C88:D88"/>
    <mergeCell ref="E88:F88"/>
    <mergeCell ref="G88:H88"/>
    <mergeCell ref="K88:L88"/>
    <mergeCell ref="I88:J88"/>
    <mergeCell ref="I98:J98"/>
    <mergeCell ref="O69:P72"/>
    <mergeCell ref="O74:P74"/>
    <mergeCell ref="A77:N77"/>
    <mergeCell ref="O77:P78"/>
    <mergeCell ref="C78:D78"/>
    <mergeCell ref="E78:F78"/>
    <mergeCell ref="G78:H78"/>
    <mergeCell ref="K78:L78"/>
    <mergeCell ref="O59:P62"/>
    <mergeCell ref="O64:P64"/>
    <mergeCell ref="A67:N67"/>
    <mergeCell ref="O67:P68"/>
    <mergeCell ref="C68:D68"/>
    <mergeCell ref="E68:F68"/>
    <mergeCell ref="G68:H68"/>
    <mergeCell ref="K68:L68"/>
    <mergeCell ref="I68:J68"/>
    <mergeCell ref="I78:J78"/>
    <mergeCell ref="O49:P52"/>
    <mergeCell ref="O54:P54"/>
    <mergeCell ref="A57:N57"/>
    <mergeCell ref="O57:P58"/>
    <mergeCell ref="C58:D58"/>
    <mergeCell ref="E58:F58"/>
    <mergeCell ref="G58:H58"/>
    <mergeCell ref="K58:L58"/>
    <mergeCell ref="O39:P42"/>
    <mergeCell ref="O44:P44"/>
    <mergeCell ref="A47:N47"/>
    <mergeCell ref="O47:P48"/>
    <mergeCell ref="C48:D48"/>
    <mergeCell ref="E48:F48"/>
    <mergeCell ref="G48:H48"/>
    <mergeCell ref="K48:L48"/>
    <mergeCell ref="I48:J48"/>
    <mergeCell ref="I58:J58"/>
    <mergeCell ref="C28:D28"/>
    <mergeCell ref="E28:F28"/>
    <mergeCell ref="G28:H28"/>
    <mergeCell ref="A27:N27"/>
    <mergeCell ref="K28:L28"/>
    <mergeCell ref="O27:P28"/>
    <mergeCell ref="O34:P34"/>
    <mergeCell ref="O29:P32"/>
    <mergeCell ref="A37:N37"/>
    <mergeCell ref="O37:P38"/>
    <mergeCell ref="C38:D38"/>
    <mergeCell ref="E38:F38"/>
    <mergeCell ref="G38:H38"/>
    <mergeCell ref="K38:L38"/>
    <mergeCell ref="I28:J28"/>
    <mergeCell ref="I38:J38"/>
  </mergeCells>
  <conditionalFormatting sqref="D4:D25 H4:H25 J4:J25 L4:L25 F4:F25">
    <cfRule type="cellIs" dxfId="105" priority="464" operator="equal">
      <formula>300</formula>
    </cfRule>
  </conditionalFormatting>
  <conditionalFormatting sqref="D29:D34 H29:H34 J29:J34 L29:L34 L39:L44 J39:J44 H39:H44 D39:D44 L49:L54 J49:J54 H49:H54 D49:D54 D59:D64 H59:H64 J59:J64 L59:L64 F29:F34 F59:F64 F49:F54 F39:F44">
    <cfRule type="cellIs" dxfId="104" priority="463" operator="equal">
      <formula>300</formula>
    </cfRule>
  </conditionalFormatting>
  <conditionalFormatting sqref="D69:D74 H69:H74 J69:J74 L69:L74 D79:D84 D89:D94 D99:D104 H99:H104 J99:J104 L99:L104 L89:L94 J89:J94 H89:H94 H79:H84 J79:J84 L79:L84 F99:F104 F89:F94 F79:F84 F69:F74">
    <cfRule type="cellIs" dxfId="103" priority="462" operator="equal">
      <formula>300</formula>
    </cfRule>
  </conditionalFormatting>
  <conditionalFormatting sqref="D109:D114 D119:D124 D129:D134 D139:D144 D149:D154 H149:H154 J149:J154 L149:L154 L139:L144 J139:J144 H139:H144 H129:H134 J129:J134 L129:L134 L119:L124 L109:L114 J109:J114 H109:H114 H119:H124 J119:J124 F149:F154 F139:F144 F129:F134 F119:F124 F109:F114">
    <cfRule type="cellIs" dxfId="102" priority="461" operator="equal">
      <formula>300</formula>
    </cfRule>
  </conditionalFormatting>
  <conditionalFormatting sqref="D159:D164 D169:D174 D179:D184 D189:D194 D199:D204 H199:H204 J199:J204 L199:L204 L189:L194 J189:J194 H189:H194 H179:H184 J179:J184 L179:L184 L169:L174 J169:J174 H169:H174 H159:H164 J159:J164 L159:L164 F199:F204 F189:F194 F179:F184 F169:F174 F159:F164">
    <cfRule type="cellIs" dxfId="101" priority="460" operator="equal">
      <formula>300</formula>
    </cfRule>
  </conditionalFormatting>
  <conditionalFormatting sqref="D209:D214 D219:D224 D229:D234 D239:D244 L239:L244 J239:J244 H239:H244 H229:H234 J229:J234 L229:L234 L219:L224 J219:J224 H219:H224 H209:H214 J209:J214 L209:L214 F239:F244 F229:F234 F219:F224 F209:F214">
    <cfRule type="cellIs" dxfId="100" priority="459" operator="equal">
      <formula>300</formula>
    </cfRule>
  </conditionalFormatting>
  <conditionalFormatting sqref="B4:B25">
    <cfRule type="cellIs" dxfId="99" priority="457" operator="lessThan">
      <formula>2011</formula>
    </cfRule>
    <cfRule type="cellIs" dxfId="98" priority="458" operator="greaterThan">
      <formula>2012</formula>
    </cfRule>
  </conditionalFormatting>
  <conditionalFormatting sqref="D249:D254 L249:L254 J249:J254 H249:H254 F249:F254">
    <cfRule type="cellIs" dxfId="97" priority="196" operator="equal">
      <formula>300</formula>
    </cfRule>
  </conditionalFormatting>
  <conditionalFormatting sqref="D259:D264 L259:L264 J259:J264 H259:H264 F259:F264">
    <cfRule type="cellIs" dxfId="96" priority="193" operator="equal">
      <formula>300</formula>
    </cfRule>
  </conditionalFormatting>
  <conditionalFormatting sqref="B29:B33">
    <cfRule type="cellIs" dxfId="95" priority="95" operator="lessThan">
      <formula>2011</formula>
    </cfRule>
    <cfRule type="cellIs" dxfId="94" priority="96" operator="greaterThan">
      <formula>2012</formula>
    </cfRule>
  </conditionalFormatting>
  <conditionalFormatting sqref="B34">
    <cfRule type="cellIs" dxfId="93" priority="93" operator="lessThan">
      <formula>2011</formula>
    </cfRule>
    <cfRule type="cellIs" dxfId="92" priority="94" operator="greaterThan">
      <formula>2012</formula>
    </cfRule>
  </conditionalFormatting>
  <conditionalFormatting sqref="B39:B43">
    <cfRule type="cellIs" dxfId="91" priority="91" operator="lessThan">
      <formula>2011</formula>
    </cfRule>
    <cfRule type="cellIs" dxfId="90" priority="92" operator="greaterThan">
      <formula>2012</formula>
    </cfRule>
  </conditionalFormatting>
  <conditionalFormatting sqref="B44">
    <cfRule type="cellIs" dxfId="89" priority="89" operator="lessThan">
      <formula>2011</formula>
    </cfRule>
    <cfRule type="cellIs" dxfId="88" priority="90" operator="greaterThan">
      <formula>2012</formula>
    </cfRule>
  </conditionalFormatting>
  <conditionalFormatting sqref="B49:B53">
    <cfRule type="cellIs" dxfId="87" priority="87" operator="lessThan">
      <formula>2011</formula>
    </cfRule>
    <cfRule type="cellIs" dxfId="86" priority="88" operator="greaterThan">
      <formula>2012</formula>
    </cfRule>
  </conditionalFormatting>
  <conditionalFormatting sqref="B54">
    <cfRule type="cellIs" dxfId="85" priority="85" operator="lessThan">
      <formula>2011</formula>
    </cfRule>
    <cfRule type="cellIs" dxfId="84" priority="86" operator="greaterThan">
      <formula>2012</formula>
    </cfRule>
  </conditionalFormatting>
  <conditionalFormatting sqref="B59:B63">
    <cfRule type="cellIs" dxfId="83" priority="83" operator="lessThan">
      <formula>2011</formula>
    </cfRule>
    <cfRule type="cellIs" dxfId="82" priority="84" operator="greaterThan">
      <formula>2012</formula>
    </cfRule>
  </conditionalFormatting>
  <conditionalFormatting sqref="B64">
    <cfRule type="cellIs" dxfId="81" priority="81" operator="lessThan">
      <formula>2011</formula>
    </cfRule>
    <cfRule type="cellIs" dxfId="80" priority="82" operator="greaterThan">
      <formula>2012</formula>
    </cfRule>
  </conditionalFormatting>
  <conditionalFormatting sqref="B69:B73">
    <cfRule type="cellIs" dxfId="79" priority="79" operator="lessThan">
      <formula>2011</formula>
    </cfRule>
    <cfRule type="cellIs" dxfId="78" priority="80" operator="greaterThan">
      <formula>2012</formula>
    </cfRule>
  </conditionalFormatting>
  <conditionalFormatting sqref="B74">
    <cfRule type="cellIs" dxfId="77" priority="77" operator="lessThan">
      <formula>2011</formula>
    </cfRule>
    <cfRule type="cellIs" dxfId="76" priority="78" operator="greaterThan">
      <formula>2012</formula>
    </cfRule>
  </conditionalFormatting>
  <conditionalFormatting sqref="B79:B83">
    <cfRule type="cellIs" dxfId="75" priority="75" operator="lessThan">
      <formula>2011</formula>
    </cfRule>
    <cfRule type="cellIs" dxfId="74" priority="76" operator="greaterThan">
      <formula>2012</formula>
    </cfRule>
  </conditionalFormatting>
  <conditionalFormatting sqref="B84">
    <cfRule type="cellIs" dxfId="73" priority="73" operator="lessThan">
      <formula>2011</formula>
    </cfRule>
    <cfRule type="cellIs" dxfId="72" priority="74" operator="greaterThan">
      <formula>2012</formula>
    </cfRule>
  </conditionalFormatting>
  <conditionalFormatting sqref="B89:B93">
    <cfRule type="cellIs" dxfId="71" priority="71" operator="lessThan">
      <formula>2011</formula>
    </cfRule>
    <cfRule type="cellIs" dxfId="70" priority="72" operator="greaterThan">
      <formula>2012</formula>
    </cfRule>
  </conditionalFormatting>
  <conditionalFormatting sqref="B94">
    <cfRule type="cellIs" dxfId="69" priority="69" operator="lessThan">
      <formula>2011</formula>
    </cfRule>
    <cfRule type="cellIs" dxfId="68" priority="70" operator="greaterThan">
      <formula>2012</formula>
    </cfRule>
  </conditionalFormatting>
  <conditionalFormatting sqref="B99:B103">
    <cfRule type="cellIs" dxfId="67" priority="67" operator="lessThan">
      <formula>2011</formula>
    </cfRule>
    <cfRule type="cellIs" dxfId="66" priority="68" operator="greaterThan">
      <formula>2012</formula>
    </cfRule>
  </conditionalFormatting>
  <conditionalFormatting sqref="B104">
    <cfRule type="cellIs" dxfId="65" priority="65" operator="lessThan">
      <formula>2011</formula>
    </cfRule>
    <cfRule type="cellIs" dxfId="64" priority="66" operator="greaterThan">
      <formula>2012</formula>
    </cfRule>
  </conditionalFormatting>
  <conditionalFormatting sqref="B109:B113">
    <cfRule type="cellIs" dxfId="63" priority="63" operator="lessThan">
      <formula>2011</formula>
    </cfRule>
    <cfRule type="cellIs" dxfId="62" priority="64" operator="greaterThan">
      <formula>2012</formula>
    </cfRule>
  </conditionalFormatting>
  <conditionalFormatting sqref="B114">
    <cfRule type="cellIs" dxfId="61" priority="61" operator="lessThan">
      <formula>2011</formula>
    </cfRule>
    <cfRule type="cellIs" dxfId="60" priority="62" operator="greaterThan">
      <formula>2012</formula>
    </cfRule>
  </conditionalFormatting>
  <conditionalFormatting sqref="B119:B123">
    <cfRule type="cellIs" dxfId="59" priority="59" operator="lessThan">
      <formula>2011</formula>
    </cfRule>
    <cfRule type="cellIs" dxfId="58" priority="60" operator="greaterThan">
      <formula>2012</formula>
    </cfRule>
  </conditionalFormatting>
  <conditionalFormatting sqref="B124">
    <cfRule type="cellIs" dxfId="57" priority="57" operator="lessThan">
      <formula>2011</formula>
    </cfRule>
    <cfRule type="cellIs" dxfId="56" priority="58" operator="greaterThan">
      <formula>2012</formula>
    </cfRule>
  </conditionalFormatting>
  <conditionalFormatting sqref="B129:B133">
    <cfRule type="cellIs" dxfId="55" priority="55" operator="lessThan">
      <formula>2011</formula>
    </cfRule>
    <cfRule type="cellIs" dxfId="54" priority="56" operator="greaterThan">
      <formula>2012</formula>
    </cfRule>
  </conditionalFormatting>
  <conditionalFormatting sqref="B134">
    <cfRule type="cellIs" dxfId="53" priority="53" operator="lessThan">
      <formula>2011</formula>
    </cfRule>
    <cfRule type="cellIs" dxfId="52" priority="54" operator="greaterThan">
      <formula>2012</formula>
    </cfRule>
  </conditionalFormatting>
  <conditionalFormatting sqref="B139:B143">
    <cfRule type="cellIs" dxfId="51" priority="51" operator="lessThan">
      <formula>2011</formula>
    </cfRule>
    <cfRule type="cellIs" dxfId="50" priority="52" operator="greaterThan">
      <formula>2012</formula>
    </cfRule>
  </conditionalFormatting>
  <conditionalFormatting sqref="B144">
    <cfRule type="cellIs" dxfId="49" priority="49" operator="lessThan">
      <formula>2011</formula>
    </cfRule>
    <cfRule type="cellIs" dxfId="48" priority="50" operator="greaterThan">
      <formula>2012</formula>
    </cfRule>
  </conditionalFormatting>
  <conditionalFormatting sqref="B149:B153">
    <cfRule type="cellIs" dxfId="47" priority="47" operator="lessThan">
      <formula>2011</formula>
    </cfRule>
    <cfRule type="cellIs" dxfId="46" priority="48" operator="greaterThan">
      <formula>2012</formula>
    </cfRule>
  </conditionalFormatting>
  <conditionalFormatting sqref="B154">
    <cfRule type="cellIs" dxfId="45" priority="45" operator="lessThan">
      <formula>2011</formula>
    </cfRule>
    <cfRule type="cellIs" dxfId="44" priority="46" operator="greaterThan">
      <formula>2012</formula>
    </cfRule>
  </conditionalFormatting>
  <conditionalFormatting sqref="B159:B163">
    <cfRule type="cellIs" dxfId="43" priority="43" operator="lessThan">
      <formula>2011</formula>
    </cfRule>
    <cfRule type="cellIs" dxfId="42" priority="44" operator="greaterThan">
      <formula>2012</formula>
    </cfRule>
  </conditionalFormatting>
  <conditionalFormatting sqref="B164">
    <cfRule type="cellIs" dxfId="41" priority="41" operator="lessThan">
      <formula>2011</formula>
    </cfRule>
    <cfRule type="cellIs" dxfId="40" priority="42" operator="greaterThan">
      <formula>2012</formula>
    </cfRule>
  </conditionalFormatting>
  <conditionalFormatting sqref="B169:B173">
    <cfRule type="cellIs" dxfId="39" priority="39" operator="lessThan">
      <formula>2011</formula>
    </cfRule>
    <cfRule type="cellIs" dxfId="38" priority="40" operator="greaterThan">
      <formula>2012</formula>
    </cfRule>
  </conditionalFormatting>
  <conditionalFormatting sqref="B174">
    <cfRule type="cellIs" dxfId="37" priority="37" operator="lessThan">
      <formula>2011</formula>
    </cfRule>
    <cfRule type="cellIs" dxfId="36" priority="38" operator="greaterThan">
      <formula>2012</formula>
    </cfRule>
  </conditionalFormatting>
  <conditionalFormatting sqref="B179:B183">
    <cfRule type="cellIs" dxfId="35" priority="35" operator="lessThan">
      <formula>2011</formula>
    </cfRule>
    <cfRule type="cellIs" dxfId="34" priority="36" operator="greaterThan">
      <formula>2012</formula>
    </cfRule>
  </conditionalFormatting>
  <conditionalFormatting sqref="B184">
    <cfRule type="cellIs" dxfId="33" priority="33" operator="lessThan">
      <formula>2011</formula>
    </cfRule>
    <cfRule type="cellIs" dxfId="32" priority="34" operator="greaterThan">
      <formula>2012</formula>
    </cfRule>
  </conditionalFormatting>
  <conditionalFormatting sqref="B189:B193">
    <cfRule type="cellIs" dxfId="31" priority="31" operator="lessThan">
      <formula>2011</formula>
    </cfRule>
    <cfRule type="cellIs" dxfId="30" priority="32" operator="greaterThan">
      <formula>2012</formula>
    </cfRule>
  </conditionalFormatting>
  <conditionalFormatting sqref="B194">
    <cfRule type="cellIs" dxfId="29" priority="29" operator="lessThan">
      <formula>2011</formula>
    </cfRule>
    <cfRule type="cellIs" dxfId="28" priority="30" operator="greaterThan">
      <formula>2012</formula>
    </cfRule>
  </conditionalFormatting>
  <conditionalFormatting sqref="B199:B203">
    <cfRule type="cellIs" dxfId="27" priority="27" operator="lessThan">
      <formula>2011</formula>
    </cfRule>
    <cfRule type="cellIs" dxfId="26" priority="28" operator="greaterThan">
      <formula>2012</formula>
    </cfRule>
  </conditionalFormatting>
  <conditionalFormatting sqref="B204">
    <cfRule type="cellIs" dxfId="25" priority="25" operator="lessThan">
      <formula>2011</formula>
    </cfRule>
    <cfRule type="cellIs" dxfId="24" priority="26" operator="greaterThan">
      <formula>2012</formula>
    </cfRule>
  </conditionalFormatting>
  <conditionalFormatting sqref="B209:B213">
    <cfRule type="cellIs" dxfId="23" priority="23" operator="lessThan">
      <formula>2011</formula>
    </cfRule>
    <cfRule type="cellIs" dxfId="22" priority="24" operator="greaterThan">
      <formula>2012</formula>
    </cfRule>
  </conditionalFormatting>
  <conditionalFormatting sqref="B214">
    <cfRule type="cellIs" dxfId="21" priority="21" operator="lessThan">
      <formula>2011</formula>
    </cfRule>
    <cfRule type="cellIs" dxfId="20" priority="22" operator="greaterThan">
      <formula>2012</formula>
    </cfRule>
  </conditionalFormatting>
  <conditionalFormatting sqref="B219:B223">
    <cfRule type="cellIs" dxfId="19" priority="19" operator="lessThan">
      <formula>2011</formula>
    </cfRule>
    <cfRule type="cellIs" dxfId="18" priority="20" operator="greaterThan">
      <formula>2012</formula>
    </cfRule>
  </conditionalFormatting>
  <conditionalFormatting sqref="B224">
    <cfRule type="cellIs" dxfId="17" priority="17" operator="lessThan">
      <formula>2011</formula>
    </cfRule>
    <cfRule type="cellIs" dxfId="16" priority="18" operator="greaterThan">
      <formula>2012</formula>
    </cfRule>
  </conditionalFormatting>
  <conditionalFormatting sqref="B229:B233">
    <cfRule type="cellIs" dxfId="15" priority="15" operator="lessThan">
      <formula>2011</formula>
    </cfRule>
    <cfRule type="cellIs" dxfId="14" priority="16" operator="greaterThan">
      <formula>2012</formula>
    </cfRule>
  </conditionalFormatting>
  <conditionalFormatting sqref="B234">
    <cfRule type="cellIs" dxfId="13" priority="13" operator="lessThan">
      <formula>2011</formula>
    </cfRule>
    <cfRule type="cellIs" dxfId="12" priority="14" operator="greaterThan">
      <formula>2012</formula>
    </cfRule>
  </conditionalFormatting>
  <conditionalFormatting sqref="B239:B243">
    <cfRule type="cellIs" dxfId="11" priority="11" operator="lessThan">
      <formula>2011</formula>
    </cfRule>
    <cfRule type="cellIs" dxfId="10" priority="12" operator="greaterThan">
      <formula>2012</formula>
    </cfRule>
  </conditionalFormatting>
  <conditionalFormatting sqref="B244">
    <cfRule type="cellIs" dxfId="9" priority="9" operator="lessThan">
      <formula>2011</formula>
    </cfRule>
    <cfRule type="cellIs" dxfId="8" priority="10" operator="greaterThan">
      <formula>2012</formula>
    </cfRule>
  </conditionalFormatting>
  <conditionalFormatting sqref="B249:B253">
    <cfRule type="cellIs" dxfId="7" priority="7" operator="lessThan">
      <formula>2011</formula>
    </cfRule>
    <cfRule type="cellIs" dxfId="6" priority="8" operator="greaterThan">
      <formula>2012</formula>
    </cfRule>
  </conditionalFormatting>
  <conditionalFormatting sqref="B254">
    <cfRule type="cellIs" dxfId="5" priority="5" operator="lessThan">
      <formula>2011</formula>
    </cfRule>
    <cfRule type="cellIs" dxfId="4" priority="6" operator="greaterThan">
      <formula>2012</formula>
    </cfRule>
  </conditionalFormatting>
  <conditionalFormatting sqref="B259:B263">
    <cfRule type="cellIs" dxfId="3" priority="3" operator="lessThan">
      <formula>2011</formula>
    </cfRule>
    <cfRule type="cellIs" dxfId="2" priority="4" operator="greaterThan">
      <formula>2012</formula>
    </cfRule>
  </conditionalFormatting>
  <conditionalFormatting sqref="B264">
    <cfRule type="cellIs" dxfId="1" priority="1" operator="lessThan">
      <formula>2011</formula>
    </cfRule>
    <cfRule type="cellIs" dxfId="0" priority="2" operator="greaterThan">
      <formula>2012</formula>
    </cfRule>
  </conditionalFormatting>
  <pageMargins left="0.7" right="0.7" top="0.75" bottom="0.75" header="0.3" footer="0.3"/>
  <pageSetup paperSize="9" scale="56" orientation="portrait" horizontalDpi="300" verticalDpi="300" r:id="rId1"/>
  <rowBreaks count="4" manualBreakCount="4">
    <brk id="25" max="11" man="1"/>
    <brk id="75" max="11" man="1"/>
    <brk id="125" max="11" man="1"/>
    <brk id="185" max="1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3"/>
  <dimension ref="A1:U168"/>
  <sheetViews>
    <sheetView view="pageBreakPreview" zoomScaleNormal="100" zoomScaleSheetLayoutView="100" workbookViewId="0">
      <selection activeCell="B2" sqref="B2:P2"/>
    </sheetView>
  </sheetViews>
  <sheetFormatPr defaultRowHeight="15" x14ac:dyDescent="0.25"/>
  <cols>
    <col min="1" max="1" width="4.42578125" customWidth="1"/>
    <col min="2" max="2" width="29.140625" customWidth="1"/>
    <col min="3" max="3" width="5" bestFit="1" customWidth="1"/>
    <col min="4" max="4" width="5.28515625" bestFit="1" customWidth="1"/>
    <col min="5" max="5" width="3.5703125" bestFit="1" customWidth="1"/>
    <col min="6" max="6" width="5" bestFit="1" customWidth="1"/>
    <col min="7" max="7" width="3.5703125" bestFit="1" customWidth="1"/>
    <col min="8" max="8" width="5.28515625" bestFit="1" customWidth="1"/>
    <col min="9" max="9" width="3.5703125" bestFit="1" customWidth="1"/>
    <col min="10" max="10" width="4.85546875" bestFit="1" customWidth="1"/>
    <col min="11" max="11" width="4" customWidth="1"/>
    <col min="12" max="12" width="6.140625" bestFit="1" customWidth="1"/>
    <col min="13" max="13" width="3.5703125" customWidth="1"/>
    <col min="14" max="14" width="7.140625" customWidth="1"/>
    <col min="15" max="15" width="9.140625" hidden="1" customWidth="1"/>
    <col min="16" max="16" width="37.28515625" customWidth="1"/>
  </cols>
  <sheetData>
    <row r="1" spans="1:21" ht="15.75" x14ac:dyDescent="0.25">
      <c r="A1" s="146" t="s">
        <v>179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</row>
    <row r="2" spans="1:21" ht="15.75" thickBot="1" x14ac:dyDescent="0.3">
      <c r="A2" s="68" t="s">
        <v>173</v>
      </c>
      <c r="B2" s="68" t="s">
        <v>0</v>
      </c>
      <c r="C2" s="68" t="s">
        <v>172</v>
      </c>
      <c r="D2" s="68" t="s">
        <v>174</v>
      </c>
      <c r="E2" s="68" t="s">
        <v>170</v>
      </c>
      <c r="F2" s="68" t="s">
        <v>11</v>
      </c>
      <c r="G2" s="68" t="s">
        <v>170</v>
      </c>
      <c r="H2" s="68" t="s">
        <v>176</v>
      </c>
      <c r="I2" s="68" t="s">
        <v>170</v>
      </c>
      <c r="J2" s="68" t="s">
        <v>177</v>
      </c>
      <c r="K2" s="68" t="s">
        <v>170</v>
      </c>
      <c r="L2" s="68" t="s">
        <v>169</v>
      </c>
      <c r="M2" s="68" t="s">
        <v>170</v>
      </c>
      <c r="N2" s="68" t="s">
        <v>171</v>
      </c>
      <c r="O2" s="68"/>
      <c r="P2" s="68" t="s">
        <v>4</v>
      </c>
    </row>
    <row r="3" spans="1:21" x14ac:dyDescent="0.25">
      <c r="A3" s="69" t="s">
        <v>14</v>
      </c>
      <c r="B3" s="70" t="str">
        <f>Be!A81</f>
        <v>Cserpák Zorka</v>
      </c>
      <c r="C3" s="71">
        <f>Be!B81</f>
        <v>2012</v>
      </c>
      <c r="D3" s="72">
        <f>Be!C81</f>
        <v>13.1</v>
      </c>
      <c r="E3" s="73">
        <f>Be!D81</f>
        <v>217</v>
      </c>
      <c r="F3" s="74">
        <f>Be!E81</f>
        <v>4.71</v>
      </c>
      <c r="G3" s="73">
        <f>Be!F81</f>
        <v>174</v>
      </c>
      <c r="H3" s="74">
        <f>Be!G81</f>
        <v>53</v>
      </c>
      <c r="I3" s="73">
        <f>Be!H81</f>
        <v>201</v>
      </c>
      <c r="J3" s="75">
        <f>Be!I81</f>
        <v>9.9700000000000006</v>
      </c>
      <c r="K3" s="73">
        <f>Be!J81</f>
        <v>160</v>
      </c>
      <c r="L3" s="76">
        <f>Be!K81</f>
        <v>1.925925925925926E-3</v>
      </c>
      <c r="M3" s="73">
        <f>Be!L81</f>
        <v>161</v>
      </c>
      <c r="N3" s="77">
        <f>Be!M81</f>
        <v>913</v>
      </c>
      <c r="O3" s="78"/>
      <c r="P3" s="119" t="str">
        <f>Be!A77</f>
        <v>Arany</v>
      </c>
    </row>
    <row r="4" spans="1:21" x14ac:dyDescent="0.25">
      <c r="A4" s="79" t="s">
        <v>15</v>
      </c>
      <c r="B4" s="80" t="str">
        <f>Be!A4</f>
        <v>Szemán Kinga Róza</v>
      </c>
      <c r="C4" s="81">
        <f>Be!B4</f>
        <v>2011</v>
      </c>
      <c r="D4" s="82">
        <f>Be!C4</f>
        <v>13.9</v>
      </c>
      <c r="E4" s="83">
        <f>Be!D4</f>
        <v>181</v>
      </c>
      <c r="F4" s="84">
        <f>Be!E4</f>
        <v>4.3499999999999996</v>
      </c>
      <c r="G4" s="83">
        <f>Be!F4</f>
        <v>149</v>
      </c>
      <c r="H4" s="84">
        <f>Be!G4</f>
        <v>51.5</v>
      </c>
      <c r="I4" s="83">
        <f>Be!H4</f>
        <v>194</v>
      </c>
      <c r="J4" s="85">
        <f>Be!I4</f>
        <v>9.4499999999999993</v>
      </c>
      <c r="K4" s="83">
        <f>Be!J4</f>
        <v>146</v>
      </c>
      <c r="L4" s="86">
        <f>Be!K4</f>
        <v>2.0555555555555557E-3</v>
      </c>
      <c r="M4" s="83">
        <f>Be!L4</f>
        <v>133</v>
      </c>
      <c r="N4" s="87">
        <f>Be!M4</f>
        <v>803</v>
      </c>
      <c r="O4" s="88"/>
      <c r="P4" s="120" t="str">
        <f>Be!O4</f>
        <v>Nyíregyházi Vasvári</v>
      </c>
    </row>
    <row r="5" spans="1:21" x14ac:dyDescent="0.25">
      <c r="A5" s="90" t="s">
        <v>16</v>
      </c>
      <c r="B5" s="80" t="str">
        <f>Be!A83</f>
        <v>Budai Bettina</v>
      </c>
      <c r="C5" s="81">
        <f>Be!B83</f>
        <v>2012</v>
      </c>
      <c r="D5" s="82">
        <f>Be!C83</f>
        <v>13.6</v>
      </c>
      <c r="E5" s="83">
        <f>Be!D83</f>
        <v>194</v>
      </c>
      <c r="F5" s="84">
        <f>Be!E83</f>
        <v>4.4800000000000004</v>
      </c>
      <c r="G5" s="83">
        <f>Be!F83</f>
        <v>158</v>
      </c>
      <c r="H5" s="84">
        <f>Be!G83</f>
        <v>42.5</v>
      </c>
      <c r="I5" s="83">
        <f>Be!H83</f>
        <v>151</v>
      </c>
      <c r="J5" s="85">
        <f>Be!I83</f>
        <v>7.47</v>
      </c>
      <c r="K5" s="83">
        <f>Be!J83</f>
        <v>97</v>
      </c>
      <c r="L5" s="86">
        <f>Be!K83</f>
        <v>1.7546296296296296E-3</v>
      </c>
      <c r="M5" s="83">
        <f>Be!L83</f>
        <v>200</v>
      </c>
      <c r="N5" s="87">
        <f>Be!M83</f>
        <v>800</v>
      </c>
      <c r="O5" s="88"/>
      <c r="P5" s="89" t="str">
        <f>Be!A77</f>
        <v>Arany</v>
      </c>
    </row>
    <row r="6" spans="1:21" x14ac:dyDescent="0.25">
      <c r="A6" s="79" t="s">
        <v>17</v>
      </c>
      <c r="B6" s="80" t="str">
        <f>Be!A79</f>
        <v>Toronyi Petra</v>
      </c>
      <c r="C6" s="81">
        <f>Be!B79</f>
        <v>2011</v>
      </c>
      <c r="D6" s="82">
        <f>Be!C79</f>
        <v>14.3</v>
      </c>
      <c r="E6" s="83">
        <f>Be!D79</f>
        <v>164</v>
      </c>
      <c r="F6" s="84">
        <f>Be!E79</f>
        <v>4.75</v>
      </c>
      <c r="G6" s="83">
        <f>Be!F79</f>
        <v>177</v>
      </c>
      <c r="H6" s="84">
        <f>Be!G79</f>
        <v>48.5</v>
      </c>
      <c r="I6" s="83">
        <f>Be!H79</f>
        <v>179</v>
      </c>
      <c r="J6" s="85">
        <f>Be!I79</f>
        <v>7.76</v>
      </c>
      <c r="K6" s="83">
        <f>Be!J79</f>
        <v>104</v>
      </c>
      <c r="L6" s="86">
        <f>Be!K79</f>
        <v>2.2858796296296295E-3</v>
      </c>
      <c r="M6" s="83">
        <f>Be!L79</f>
        <v>87</v>
      </c>
      <c r="N6" s="87">
        <f>Be!M79</f>
        <v>711</v>
      </c>
      <c r="O6" s="88"/>
      <c r="P6" s="89" t="str">
        <f>Be!A77</f>
        <v>Arany</v>
      </c>
      <c r="U6" s="38"/>
    </row>
    <row r="7" spans="1:21" x14ac:dyDescent="0.25">
      <c r="A7" s="90" t="s">
        <v>18</v>
      </c>
      <c r="B7" s="80" t="str">
        <f>Be!A61</f>
        <v>Petruska Mira</v>
      </c>
      <c r="C7" s="81">
        <f>Be!B61</f>
        <v>2012</v>
      </c>
      <c r="D7" s="82">
        <f>Be!C61</f>
        <v>14.4</v>
      </c>
      <c r="E7" s="83">
        <f>Be!D61</f>
        <v>160</v>
      </c>
      <c r="F7" s="84">
        <f>Be!E61</f>
        <v>3.91</v>
      </c>
      <c r="G7" s="83">
        <f>Be!F61</f>
        <v>120</v>
      </c>
      <c r="H7" s="84">
        <f>Be!G61</f>
        <v>42</v>
      </c>
      <c r="I7" s="83">
        <f>Be!H61</f>
        <v>148</v>
      </c>
      <c r="J7" s="85">
        <f>Be!I61</f>
        <v>7.11</v>
      </c>
      <c r="K7" s="83">
        <f>Be!J61</f>
        <v>88</v>
      </c>
      <c r="L7" s="86">
        <f>Be!K61</f>
        <v>1.9837962962962964E-3</v>
      </c>
      <c r="M7" s="83">
        <f>Be!L61</f>
        <v>148</v>
      </c>
      <c r="N7" s="87">
        <f>Be!M61</f>
        <v>664</v>
      </c>
      <c r="O7" s="88"/>
      <c r="P7" s="89" t="str">
        <f>Be!A57</f>
        <v>Tiszavasvári Kabay</v>
      </c>
      <c r="U7" s="38"/>
    </row>
    <row r="8" spans="1:21" x14ac:dyDescent="0.25">
      <c r="A8" s="79" t="s">
        <v>19</v>
      </c>
      <c r="B8" s="80" t="str">
        <f>Be!A80</f>
        <v>Cserpák Zoé</v>
      </c>
      <c r="C8" s="81">
        <f>Be!B80</f>
        <v>2012</v>
      </c>
      <c r="D8" s="82">
        <f>Be!C80</f>
        <v>16.600000000000001</v>
      </c>
      <c r="E8" s="83">
        <f>Be!D80</f>
        <v>78</v>
      </c>
      <c r="F8" s="84">
        <f>Be!E80</f>
        <v>3.99</v>
      </c>
      <c r="G8" s="83">
        <f>Be!F80</f>
        <v>125</v>
      </c>
      <c r="H8" s="84">
        <f>Be!G80</f>
        <v>41</v>
      </c>
      <c r="I8" s="83">
        <f>Be!H80</f>
        <v>144</v>
      </c>
      <c r="J8" s="85">
        <f>Be!I80</f>
        <v>8.14</v>
      </c>
      <c r="K8" s="83">
        <f>Be!J80</f>
        <v>113</v>
      </c>
      <c r="L8" s="86">
        <f>Be!K80</f>
        <v>2.0416666666666669E-3</v>
      </c>
      <c r="M8" s="83">
        <f>Be!L80</f>
        <v>136</v>
      </c>
      <c r="N8" s="87">
        <f>Be!M80</f>
        <v>596</v>
      </c>
      <c r="O8" s="88"/>
      <c r="P8" s="89" t="str">
        <f>Be!A77</f>
        <v>Arany</v>
      </c>
    </row>
    <row r="9" spans="1:21" x14ac:dyDescent="0.25">
      <c r="A9" s="90" t="s">
        <v>20</v>
      </c>
      <c r="B9" s="80" t="str">
        <f>Be!A82</f>
        <v>Madai Csenge</v>
      </c>
      <c r="C9" s="81">
        <f>Be!B82</f>
        <v>2012</v>
      </c>
      <c r="D9" s="82">
        <f>Be!C82</f>
        <v>13.5</v>
      </c>
      <c r="E9" s="83">
        <f>Be!D82</f>
        <v>198</v>
      </c>
      <c r="F9" s="84">
        <f>Be!E82</f>
        <v>0</v>
      </c>
      <c r="G9" s="83">
        <f>Be!F82</f>
        <v>0</v>
      </c>
      <c r="H9" s="84">
        <f>Be!G82</f>
        <v>45</v>
      </c>
      <c r="I9" s="83">
        <f>Be!H82</f>
        <v>163</v>
      </c>
      <c r="J9" s="85">
        <f>Be!I82</f>
        <v>7.29</v>
      </c>
      <c r="K9" s="83">
        <f>Be!J82</f>
        <v>93</v>
      </c>
      <c r="L9" s="86">
        <f>Be!K82</f>
        <v>2.0335648148148149E-3</v>
      </c>
      <c r="M9" s="83">
        <f>Be!L82</f>
        <v>138</v>
      </c>
      <c r="N9" s="87">
        <f>Be!M82</f>
        <v>592</v>
      </c>
      <c r="O9" s="88"/>
      <c r="P9" s="89" t="str">
        <f>Be!A77</f>
        <v>Arany</v>
      </c>
    </row>
    <row r="10" spans="1:21" x14ac:dyDescent="0.25">
      <c r="A10" s="79" t="s">
        <v>21</v>
      </c>
      <c r="B10" s="80" t="str">
        <f>Be!A30</f>
        <v>Tóth Bíborka</v>
      </c>
      <c r="C10" s="81">
        <f>Be!B30</f>
        <v>2011</v>
      </c>
      <c r="D10" s="82">
        <f>Be!C30</f>
        <v>14.9</v>
      </c>
      <c r="E10" s="83">
        <f>Be!D30</f>
        <v>140</v>
      </c>
      <c r="F10" s="84">
        <f>Be!E30</f>
        <v>3.88</v>
      </c>
      <c r="G10" s="83">
        <f>Be!F30</f>
        <v>118</v>
      </c>
      <c r="H10" s="84">
        <f>Be!G30</f>
        <v>35</v>
      </c>
      <c r="I10" s="83">
        <f>Be!H30</f>
        <v>118</v>
      </c>
      <c r="J10" s="85">
        <f>Be!I30</f>
        <v>5.91</v>
      </c>
      <c r="K10" s="83">
        <f>Be!J30</f>
        <v>61</v>
      </c>
      <c r="L10" s="86">
        <f>Be!K30</f>
        <v>2.0300925925925925E-3</v>
      </c>
      <c r="M10" s="83">
        <f>Be!L30</f>
        <v>138</v>
      </c>
      <c r="N10" s="87">
        <f>Be!M30</f>
        <v>575</v>
      </c>
      <c r="O10" s="88"/>
      <c r="P10" s="89" t="str">
        <f>Be!A27</f>
        <v>Kodály</v>
      </c>
    </row>
    <row r="11" spans="1:21" x14ac:dyDescent="0.25">
      <c r="A11" s="90" t="s">
        <v>22</v>
      </c>
      <c r="B11" s="80" t="str">
        <f>Be!A84</f>
        <v>Rácz Hanna</v>
      </c>
      <c r="C11" s="81">
        <f>Be!B84</f>
        <v>2012</v>
      </c>
      <c r="D11" s="82">
        <f>Be!C84</f>
        <v>14.4</v>
      </c>
      <c r="E11" s="83">
        <f>Be!D84</f>
        <v>160</v>
      </c>
      <c r="F11" s="84">
        <f>Be!E84</f>
        <v>4.22</v>
      </c>
      <c r="G11" s="83">
        <f>Be!F84</f>
        <v>140</v>
      </c>
      <c r="H11" s="84">
        <f>Be!G84</f>
        <v>37.5</v>
      </c>
      <c r="I11" s="83">
        <f>Be!H84</f>
        <v>129</v>
      </c>
      <c r="J11" s="85">
        <f>Be!I84</f>
        <v>6.28</v>
      </c>
      <c r="K11" s="83">
        <f>Be!J84</f>
        <v>70</v>
      </c>
      <c r="L11" s="86">
        <f>Be!K84</f>
        <v>2.3587962962962963E-3</v>
      </c>
      <c r="M11" s="83">
        <f>Be!L84</f>
        <v>73</v>
      </c>
      <c r="N11" s="87">
        <f>Be!M84</f>
        <v>572</v>
      </c>
      <c r="O11" s="88"/>
      <c r="P11" s="89" t="str">
        <f>Be!A77</f>
        <v>Arany</v>
      </c>
    </row>
    <row r="12" spans="1:21" x14ac:dyDescent="0.25">
      <c r="A12" s="79" t="s">
        <v>23</v>
      </c>
      <c r="B12" s="80" t="str">
        <f>Be!A42</f>
        <v>Szaniszló Eszter</v>
      </c>
      <c r="C12" s="81">
        <f>Be!B42</f>
        <v>2012</v>
      </c>
      <c r="D12" s="82">
        <f>Be!C42</f>
        <v>13.6</v>
      </c>
      <c r="E12" s="83">
        <f>Be!D42</f>
        <v>194</v>
      </c>
      <c r="F12" s="84">
        <f>Be!E42</f>
        <v>3.86</v>
      </c>
      <c r="G12" s="83">
        <f>Be!F42</f>
        <v>117</v>
      </c>
      <c r="H12" s="84">
        <f>Be!G42</f>
        <v>19.5</v>
      </c>
      <c r="I12" s="83">
        <f>Be!H42</f>
        <v>56</v>
      </c>
      <c r="J12" s="85">
        <f>Be!I42</f>
        <v>5.85</v>
      </c>
      <c r="K12" s="83">
        <f>Be!J42</f>
        <v>60</v>
      </c>
      <c r="L12" s="86">
        <f>Be!K42</f>
        <v>2.0949074074074073E-3</v>
      </c>
      <c r="M12" s="83">
        <f>Be!L42</f>
        <v>125</v>
      </c>
      <c r="N12" s="87">
        <f>Be!M42</f>
        <v>552</v>
      </c>
      <c r="O12" s="88"/>
      <c r="P12" s="89" t="str">
        <f>Be!A37</f>
        <v>Jókai Mór</v>
      </c>
    </row>
    <row r="13" spans="1:21" x14ac:dyDescent="0.25">
      <c r="A13" s="90" t="s">
        <v>24</v>
      </c>
      <c r="B13" s="80" t="str">
        <f>Be!A29</f>
        <v>Szilágyi Sára</v>
      </c>
      <c r="C13" s="81">
        <f>Be!B29</f>
        <v>2011</v>
      </c>
      <c r="D13" s="82">
        <f>Be!C29</f>
        <v>14.7</v>
      </c>
      <c r="E13" s="83">
        <f>Be!D29</f>
        <v>147</v>
      </c>
      <c r="F13" s="84">
        <f>Be!E29</f>
        <v>4.42</v>
      </c>
      <c r="G13" s="83">
        <f>Be!F29</f>
        <v>153</v>
      </c>
      <c r="H13" s="84">
        <f>Be!G29</f>
        <v>27</v>
      </c>
      <c r="I13" s="83">
        <f>Be!H29</f>
        <v>85</v>
      </c>
      <c r="J13" s="85">
        <f>Be!I29</f>
        <v>6.38</v>
      </c>
      <c r="K13" s="83">
        <f>Be!J29</f>
        <v>72</v>
      </c>
      <c r="L13" s="86">
        <f>Be!K29</f>
        <v>2.2754629629629631E-3</v>
      </c>
      <c r="M13" s="83">
        <f>Be!L29</f>
        <v>89</v>
      </c>
      <c r="N13" s="87">
        <f>Be!M29</f>
        <v>546</v>
      </c>
      <c r="O13" s="88"/>
      <c r="P13" s="89" t="str">
        <f>Be!A27</f>
        <v>Kodály</v>
      </c>
    </row>
    <row r="14" spans="1:21" x14ac:dyDescent="0.25">
      <c r="A14" s="79" t="s">
        <v>25</v>
      </c>
      <c r="B14" s="80" t="str">
        <f>Be!A73</f>
        <v>Szabó Abigél</v>
      </c>
      <c r="C14" s="81">
        <f>Be!B73</f>
        <v>2011</v>
      </c>
      <c r="D14" s="82">
        <f>Be!C73</f>
        <v>14.6</v>
      </c>
      <c r="E14" s="83">
        <f>Be!D73</f>
        <v>151</v>
      </c>
      <c r="F14" s="84">
        <f>Be!E73</f>
        <v>2.99</v>
      </c>
      <c r="G14" s="83">
        <f>Be!F73</f>
        <v>65</v>
      </c>
      <c r="H14" s="84">
        <f>Be!G73</f>
        <v>34</v>
      </c>
      <c r="I14" s="83">
        <f>Be!H73</f>
        <v>114</v>
      </c>
      <c r="J14" s="85">
        <f>Be!I73</f>
        <v>7.29</v>
      </c>
      <c r="K14" s="83">
        <f>Be!J73</f>
        <v>93</v>
      </c>
      <c r="L14" s="86">
        <f>Be!K73</f>
        <v>2.1550925925925926E-3</v>
      </c>
      <c r="M14" s="83">
        <f>Be!L73</f>
        <v>113</v>
      </c>
      <c r="N14" s="87">
        <f>Be!M73</f>
        <v>536</v>
      </c>
      <c r="O14" s="88"/>
      <c r="P14" s="89" t="str">
        <f>Be!A67</f>
        <v>Apagyi Zrínyi</v>
      </c>
    </row>
    <row r="15" spans="1:21" x14ac:dyDescent="0.25">
      <c r="A15" s="90" t="s">
        <v>26</v>
      </c>
      <c r="B15" s="80" t="str">
        <f>Be!A59</f>
        <v>Bencze-Illés Alíz</v>
      </c>
      <c r="C15" s="81">
        <f>Be!B59</f>
        <v>2011</v>
      </c>
      <c r="D15" s="82">
        <f>Be!C59</f>
        <v>16.2</v>
      </c>
      <c r="E15" s="83">
        <f>Be!D59</f>
        <v>91</v>
      </c>
      <c r="F15" s="84">
        <f>Be!E59</f>
        <v>3.46</v>
      </c>
      <c r="G15" s="83">
        <f>Be!F59</f>
        <v>92</v>
      </c>
      <c r="H15" s="84">
        <f>Be!G59</f>
        <v>49</v>
      </c>
      <c r="I15" s="83">
        <f>Be!H59</f>
        <v>182</v>
      </c>
      <c r="J15" s="85">
        <f>Be!I59</f>
        <v>7.04</v>
      </c>
      <c r="K15" s="83">
        <f>Be!J59</f>
        <v>87</v>
      </c>
      <c r="L15" s="86">
        <f>Be!K59</f>
        <v>2.3449074074074075E-3</v>
      </c>
      <c r="M15" s="83">
        <f>Be!L59</f>
        <v>76</v>
      </c>
      <c r="N15" s="87">
        <f>Be!M59</f>
        <v>528</v>
      </c>
      <c r="O15" s="88"/>
      <c r="P15" s="89" t="str">
        <f>Be!A57</f>
        <v>Tiszavasvári Kabay</v>
      </c>
    </row>
    <row r="16" spans="1:21" x14ac:dyDescent="0.25">
      <c r="A16" s="79" t="s">
        <v>27</v>
      </c>
      <c r="B16" s="80" t="str">
        <f>Be!A70</f>
        <v>Somodi Tamara</v>
      </c>
      <c r="C16" s="81">
        <f>Be!B70</f>
        <v>2011</v>
      </c>
      <c r="D16" s="82">
        <f>Be!C70</f>
        <v>15.5</v>
      </c>
      <c r="E16" s="83">
        <f>Be!D70</f>
        <v>117</v>
      </c>
      <c r="F16" s="84">
        <f>Be!E70</f>
        <v>3.6</v>
      </c>
      <c r="G16" s="83">
        <f>Be!F70</f>
        <v>100</v>
      </c>
      <c r="H16" s="84">
        <f>Be!G70</f>
        <v>27</v>
      </c>
      <c r="I16" s="83">
        <f>Be!H70</f>
        <v>85</v>
      </c>
      <c r="J16" s="85">
        <f>Be!I70</f>
        <v>8.42</v>
      </c>
      <c r="K16" s="83">
        <f>Be!J70</f>
        <v>120</v>
      </c>
      <c r="L16" s="86">
        <f>Be!K70</f>
        <v>2.1851851851851854E-3</v>
      </c>
      <c r="M16" s="83">
        <f>Be!L70</f>
        <v>106</v>
      </c>
      <c r="N16" s="87">
        <f>Be!M70</f>
        <v>528</v>
      </c>
      <c r="O16" s="88"/>
      <c r="P16" s="89" t="str">
        <f>Be!A67</f>
        <v>Apagyi Zrínyi</v>
      </c>
    </row>
    <row r="17" spans="1:16" x14ac:dyDescent="0.25">
      <c r="A17" s="90" t="s">
        <v>28</v>
      </c>
      <c r="B17" s="80" t="str">
        <f>Be!A43</f>
        <v>Szép Dorka</v>
      </c>
      <c r="C17" s="81">
        <f>Be!B43</f>
        <v>2012</v>
      </c>
      <c r="D17" s="82">
        <f>Be!C43</f>
        <v>14.8</v>
      </c>
      <c r="E17" s="83">
        <f>Be!D43</f>
        <v>144</v>
      </c>
      <c r="F17" s="84">
        <f>Be!E43</f>
        <v>3.94</v>
      </c>
      <c r="G17" s="83">
        <f>Be!F43</f>
        <v>122</v>
      </c>
      <c r="H17" s="84">
        <f>Be!G43</f>
        <v>33</v>
      </c>
      <c r="I17" s="83">
        <f>Be!H43</f>
        <v>110</v>
      </c>
      <c r="J17" s="85">
        <f>Be!I43</f>
        <v>5.78</v>
      </c>
      <c r="K17" s="83">
        <f>Be!J43</f>
        <v>58</v>
      </c>
      <c r="L17" s="86">
        <f>Be!K43</f>
        <v>2.2986111111111111E-3</v>
      </c>
      <c r="M17" s="83">
        <f>Be!L43</f>
        <v>85</v>
      </c>
      <c r="N17" s="87">
        <f>Be!M43</f>
        <v>519</v>
      </c>
      <c r="O17" s="88"/>
      <c r="P17" s="89" t="str">
        <f>Be!A37</f>
        <v>Jókai Mór</v>
      </c>
    </row>
    <row r="18" spans="1:16" x14ac:dyDescent="0.25">
      <c r="A18" s="79" t="s">
        <v>29</v>
      </c>
      <c r="B18" s="80" t="str">
        <f>Be!A32</f>
        <v>Nagy Jázmin</v>
      </c>
      <c r="C18" s="81">
        <f>Be!B32</f>
        <v>2012</v>
      </c>
      <c r="D18" s="82">
        <f>Be!C32</f>
        <v>15.9</v>
      </c>
      <c r="E18" s="83">
        <f>Be!D32</f>
        <v>102</v>
      </c>
      <c r="F18" s="84">
        <f>Be!E32</f>
        <v>3.8</v>
      </c>
      <c r="G18" s="83">
        <f>Be!F32</f>
        <v>113</v>
      </c>
      <c r="H18" s="84">
        <f>Be!G32</f>
        <v>35</v>
      </c>
      <c r="I18" s="83">
        <f>Be!H32</f>
        <v>118</v>
      </c>
      <c r="J18" s="85">
        <f>Be!I32</f>
        <v>6.36</v>
      </c>
      <c r="K18" s="83">
        <f>Be!J32</f>
        <v>71</v>
      </c>
      <c r="L18" s="86">
        <f>Be!K32</f>
        <v>2.1631944444444446E-3</v>
      </c>
      <c r="M18" s="83">
        <f>Be!L32</f>
        <v>111</v>
      </c>
      <c r="N18" s="87">
        <f>Be!M32</f>
        <v>515</v>
      </c>
      <c r="O18" s="88"/>
      <c r="P18" s="89" t="str">
        <f>Be!A27</f>
        <v>Kodály</v>
      </c>
    </row>
    <row r="19" spans="1:16" x14ac:dyDescent="0.25">
      <c r="A19" s="90" t="s">
        <v>30</v>
      </c>
      <c r="B19" s="80" t="str">
        <f>Be!A31</f>
        <v>Vengrinyák Réka</v>
      </c>
      <c r="C19" s="81">
        <f>Be!B31</f>
        <v>2011</v>
      </c>
      <c r="D19" s="82">
        <f>Be!C31</f>
        <v>14.6</v>
      </c>
      <c r="E19" s="83">
        <f>Be!D31</f>
        <v>151</v>
      </c>
      <c r="F19" s="84">
        <f>Be!E31</f>
        <v>3.88</v>
      </c>
      <c r="G19" s="83">
        <f>Be!F31</f>
        <v>118</v>
      </c>
      <c r="H19" s="84">
        <f>Be!G31</f>
        <v>29</v>
      </c>
      <c r="I19" s="83">
        <f>Be!H31</f>
        <v>93</v>
      </c>
      <c r="J19" s="85">
        <f>Be!I31</f>
        <v>5.83</v>
      </c>
      <c r="K19" s="83">
        <f>Be!J31</f>
        <v>59</v>
      </c>
      <c r="L19" s="86">
        <f>Be!K31</f>
        <v>2.255787037037037E-3</v>
      </c>
      <c r="M19" s="83">
        <f>Be!L31</f>
        <v>93</v>
      </c>
      <c r="N19" s="87">
        <f>Be!M31</f>
        <v>514</v>
      </c>
      <c r="O19" s="88"/>
      <c r="P19" s="89" t="str">
        <f>Be!A27</f>
        <v>Kodály</v>
      </c>
    </row>
    <row r="20" spans="1:16" x14ac:dyDescent="0.25">
      <c r="A20" s="79" t="s">
        <v>31</v>
      </c>
      <c r="B20" s="80" t="str">
        <f>Be!A40</f>
        <v>Hanász Hanna</v>
      </c>
      <c r="C20" s="81">
        <f>Be!B40</f>
        <v>2011</v>
      </c>
      <c r="D20" s="82">
        <f>Be!C40</f>
        <v>14.9</v>
      </c>
      <c r="E20" s="83">
        <f>Be!D40</f>
        <v>140</v>
      </c>
      <c r="F20" s="84">
        <f>Be!E40</f>
        <v>3.55</v>
      </c>
      <c r="G20" s="83">
        <f>Be!F40</f>
        <v>98</v>
      </c>
      <c r="H20" s="84">
        <f>Be!G40</f>
        <v>25</v>
      </c>
      <c r="I20" s="83">
        <f>Be!H40</f>
        <v>77</v>
      </c>
      <c r="J20" s="85">
        <f>Be!I40</f>
        <v>6.7</v>
      </c>
      <c r="K20" s="83">
        <f>Be!J40</f>
        <v>79</v>
      </c>
      <c r="L20" s="86">
        <f>Be!K40</f>
        <v>2.1493055555555553E-3</v>
      </c>
      <c r="M20" s="83">
        <f>Be!L40</f>
        <v>114</v>
      </c>
      <c r="N20" s="87">
        <f>Be!M40</f>
        <v>508</v>
      </c>
      <c r="O20" s="88"/>
      <c r="P20" s="89" t="str">
        <f>Be!A37</f>
        <v>Jókai Mór</v>
      </c>
    </row>
    <row r="21" spans="1:16" x14ac:dyDescent="0.25">
      <c r="A21" s="90" t="s">
        <v>32</v>
      </c>
      <c r="B21" s="80" t="str">
        <f>Be!A99</f>
        <v>Dobai Hanna</v>
      </c>
      <c r="C21" s="81">
        <f>Be!B99</f>
        <v>2011</v>
      </c>
      <c r="D21" s="82">
        <f>Be!C99</f>
        <v>14.5</v>
      </c>
      <c r="E21" s="83">
        <f>Be!D99</f>
        <v>156</v>
      </c>
      <c r="F21" s="84">
        <f>Be!E99</f>
        <v>3.55</v>
      </c>
      <c r="G21" s="83">
        <f>Be!F99</f>
        <v>98</v>
      </c>
      <c r="H21" s="84">
        <f>Be!G99</f>
        <v>29</v>
      </c>
      <c r="I21" s="83">
        <f>Be!H99</f>
        <v>93</v>
      </c>
      <c r="J21" s="85">
        <f>Be!I99</f>
        <v>5.66</v>
      </c>
      <c r="K21" s="83">
        <f>Be!J99</f>
        <v>56</v>
      </c>
      <c r="L21" s="86">
        <f>Be!K99</f>
        <v>2.2870370370370371E-3</v>
      </c>
      <c r="M21" s="83">
        <f>Be!L99</f>
        <v>87</v>
      </c>
      <c r="N21" s="87">
        <f>Be!M99</f>
        <v>490</v>
      </c>
      <c r="O21" s="88"/>
      <c r="P21" s="89" t="str">
        <f>Be!A97</f>
        <v>Móra II</v>
      </c>
    </row>
    <row r="22" spans="1:16" x14ac:dyDescent="0.25">
      <c r="A22" s="79" t="s">
        <v>33</v>
      </c>
      <c r="B22" s="80" t="str">
        <f>Be!A100</f>
        <v>Lakatos Klaudia</v>
      </c>
      <c r="C22" s="81">
        <f>Be!B100</f>
        <v>2011</v>
      </c>
      <c r="D22" s="82">
        <f>Be!C100</f>
        <v>16</v>
      </c>
      <c r="E22" s="83">
        <f>Be!D100</f>
        <v>98</v>
      </c>
      <c r="F22" s="84">
        <f>Be!E100</f>
        <v>3.7</v>
      </c>
      <c r="G22" s="83">
        <f>Be!F100</f>
        <v>107</v>
      </c>
      <c r="H22" s="84">
        <f>Be!G100</f>
        <v>34</v>
      </c>
      <c r="I22" s="83">
        <f>Be!H100</f>
        <v>114</v>
      </c>
      <c r="J22" s="85">
        <f>Be!I100</f>
        <v>6.97</v>
      </c>
      <c r="K22" s="83">
        <f>Be!J100</f>
        <v>85</v>
      </c>
      <c r="L22" s="86">
        <f>Be!K100</f>
        <v>2.3101851851851851E-3</v>
      </c>
      <c r="M22" s="83">
        <f>Be!L100</f>
        <v>82</v>
      </c>
      <c r="N22" s="87">
        <f>Be!M100</f>
        <v>486</v>
      </c>
      <c r="O22" s="88"/>
      <c r="P22" s="89" t="str">
        <f>Be!A97</f>
        <v>Móra II</v>
      </c>
    </row>
    <row r="23" spans="1:16" x14ac:dyDescent="0.25">
      <c r="A23" s="90" t="s">
        <v>34</v>
      </c>
      <c r="B23" s="80" t="str">
        <f>Be!A69</f>
        <v>Bakos Tamara</v>
      </c>
      <c r="C23" s="81">
        <f>Be!B69</f>
        <v>2012</v>
      </c>
      <c r="D23" s="82">
        <f>Be!C69</f>
        <v>15.4</v>
      </c>
      <c r="E23" s="83">
        <f>Be!D69</f>
        <v>121</v>
      </c>
      <c r="F23" s="84">
        <f>Be!E69</f>
        <v>3.71</v>
      </c>
      <c r="G23" s="83">
        <f>Be!F69</f>
        <v>108</v>
      </c>
      <c r="H23" s="84">
        <f>Be!G69</f>
        <v>28</v>
      </c>
      <c r="I23" s="83">
        <f>Be!H69</f>
        <v>89</v>
      </c>
      <c r="J23" s="85">
        <f>Be!I69</f>
        <v>7.11</v>
      </c>
      <c r="K23" s="83">
        <f>Be!J69</f>
        <v>88</v>
      </c>
      <c r="L23" s="86">
        <f>Be!K69</f>
        <v>2.3854166666666668E-3</v>
      </c>
      <c r="M23" s="83">
        <f>Be!L69</f>
        <v>68</v>
      </c>
      <c r="N23" s="87">
        <f>Be!M69</f>
        <v>474</v>
      </c>
      <c r="O23" s="88"/>
      <c r="P23" s="89" t="str">
        <f>Be!A67</f>
        <v>Apagyi Zrínyi</v>
      </c>
    </row>
    <row r="24" spans="1:16" x14ac:dyDescent="0.25">
      <c r="A24" s="79" t="s">
        <v>35</v>
      </c>
      <c r="B24" s="80" t="str">
        <f>Be!A91</f>
        <v>Győri Lili</v>
      </c>
      <c r="C24" s="81">
        <f>Be!B91</f>
        <v>2012</v>
      </c>
      <c r="D24" s="82">
        <f>Be!C91</f>
        <v>15.1</v>
      </c>
      <c r="E24" s="83">
        <f>Be!D91</f>
        <v>132</v>
      </c>
      <c r="F24" s="84">
        <f>Be!E91</f>
        <v>3.51</v>
      </c>
      <c r="G24" s="83">
        <f>Be!F91</f>
        <v>95</v>
      </c>
      <c r="H24" s="84">
        <f>Be!G91</f>
        <v>28</v>
      </c>
      <c r="I24" s="83">
        <f>Be!H91</f>
        <v>89</v>
      </c>
      <c r="J24" s="85">
        <f>Be!I91</f>
        <v>4.9800000000000004</v>
      </c>
      <c r="K24" s="83">
        <f>Be!J91</f>
        <v>41</v>
      </c>
      <c r="L24" s="86">
        <f>Be!K91</f>
        <v>2.1597222222222222E-3</v>
      </c>
      <c r="M24" s="83">
        <f>Be!L91</f>
        <v>112</v>
      </c>
      <c r="N24" s="87">
        <f>Be!M91</f>
        <v>469</v>
      </c>
      <c r="O24" s="88"/>
      <c r="P24" s="89" t="str">
        <f>Be!A87</f>
        <v>Móra I</v>
      </c>
    </row>
    <row r="25" spans="1:16" x14ac:dyDescent="0.25">
      <c r="A25" s="90" t="s">
        <v>36</v>
      </c>
      <c r="B25" s="80" t="str">
        <f>Be!A34</f>
        <v>Hornyák Panni</v>
      </c>
      <c r="C25" s="81">
        <f>Be!B34</f>
        <v>2012</v>
      </c>
      <c r="D25" s="82">
        <f>Be!C34</f>
        <v>15.9</v>
      </c>
      <c r="E25" s="83">
        <f>Be!D34</f>
        <v>102</v>
      </c>
      <c r="F25" s="84">
        <f>Be!E34</f>
        <v>3.66</v>
      </c>
      <c r="G25" s="83">
        <f>Be!F34</f>
        <v>104</v>
      </c>
      <c r="H25" s="84">
        <f>Be!G34</f>
        <v>35</v>
      </c>
      <c r="I25" s="83">
        <f>Be!H34</f>
        <v>118</v>
      </c>
      <c r="J25" s="85">
        <f>Be!I34</f>
        <v>6.66</v>
      </c>
      <c r="K25" s="83">
        <f>Be!J34</f>
        <v>78</v>
      </c>
      <c r="L25" s="86">
        <f>Be!K34</f>
        <v>2.40625E-3</v>
      </c>
      <c r="M25" s="83">
        <f>Be!L34</f>
        <v>64</v>
      </c>
      <c r="N25" s="87">
        <f>Be!M34</f>
        <v>466</v>
      </c>
      <c r="O25" s="88"/>
      <c r="P25" s="89" t="str">
        <f>Be!A27</f>
        <v>Kodály</v>
      </c>
    </row>
    <row r="26" spans="1:16" x14ac:dyDescent="0.25">
      <c r="A26" s="79" t="s">
        <v>37</v>
      </c>
      <c r="B26" s="80" t="str">
        <f>Be!A62</f>
        <v>Szabó Remény</v>
      </c>
      <c r="C26" s="81">
        <f>Be!B62</f>
        <v>2012</v>
      </c>
      <c r="D26" s="82">
        <f>Be!C62</f>
        <v>16.2</v>
      </c>
      <c r="E26" s="83">
        <f>Be!D62</f>
        <v>91</v>
      </c>
      <c r="F26" s="84">
        <f>Be!E62</f>
        <v>3.55</v>
      </c>
      <c r="G26" s="83">
        <f>Be!F62</f>
        <v>98</v>
      </c>
      <c r="H26" s="84">
        <f>Be!G62</f>
        <v>31.5</v>
      </c>
      <c r="I26" s="83">
        <f>Be!H62</f>
        <v>103</v>
      </c>
      <c r="J26" s="85">
        <f>Be!I62</f>
        <v>5.79</v>
      </c>
      <c r="K26" s="83">
        <f>Be!J62</f>
        <v>58</v>
      </c>
      <c r="L26" s="86">
        <f>Be!K62</f>
        <v>2.2812499999999999E-3</v>
      </c>
      <c r="M26" s="83">
        <f>Be!L62</f>
        <v>88</v>
      </c>
      <c r="N26" s="87">
        <f>Be!M62</f>
        <v>438</v>
      </c>
      <c r="O26" s="88"/>
      <c r="P26" s="89" t="str">
        <f>Be!A57</f>
        <v>Tiszavasvári Kabay</v>
      </c>
    </row>
    <row r="27" spans="1:16" x14ac:dyDescent="0.25">
      <c r="A27" s="90" t="s">
        <v>38</v>
      </c>
      <c r="B27" s="80" t="str">
        <f>Be!A54</f>
        <v>Kristóf Kinga</v>
      </c>
      <c r="C27" s="81">
        <f>Be!B54</f>
        <v>2011</v>
      </c>
      <c r="D27" s="82">
        <f>Be!C54</f>
        <v>15.7</v>
      </c>
      <c r="E27" s="83">
        <f>Be!D54</f>
        <v>110</v>
      </c>
      <c r="F27" s="84">
        <f>Be!E54</f>
        <v>3.35</v>
      </c>
      <c r="G27" s="83">
        <f>Be!F54</f>
        <v>86</v>
      </c>
      <c r="H27" s="84">
        <f>Be!G54</f>
        <v>29</v>
      </c>
      <c r="I27" s="83">
        <f>Be!H54</f>
        <v>93</v>
      </c>
      <c r="J27" s="85">
        <f>Be!I54</f>
        <v>6.54</v>
      </c>
      <c r="K27" s="83">
        <f>Be!J54</f>
        <v>76</v>
      </c>
      <c r="L27" s="86">
        <f>Be!K54</f>
        <v>2.4895833333333332E-3</v>
      </c>
      <c r="M27" s="83">
        <f>Be!L54</f>
        <v>49</v>
      </c>
      <c r="N27" s="87">
        <f>Be!M54</f>
        <v>414</v>
      </c>
      <c r="O27" s="88"/>
      <c r="P27" s="89" t="str">
        <f>Be!A47</f>
        <v>Oltalom</v>
      </c>
    </row>
    <row r="28" spans="1:16" x14ac:dyDescent="0.25">
      <c r="A28" s="79" t="s">
        <v>39</v>
      </c>
      <c r="B28" s="80" t="str">
        <f>Be!A51</f>
        <v>Sárosi Dorottya</v>
      </c>
      <c r="C28" s="81">
        <f>Be!B51</f>
        <v>2011</v>
      </c>
      <c r="D28" s="82">
        <f>Be!C51</f>
        <v>15.9</v>
      </c>
      <c r="E28" s="83">
        <f>Be!D51</f>
        <v>102</v>
      </c>
      <c r="F28" s="84">
        <f>Be!E51</f>
        <v>3.55</v>
      </c>
      <c r="G28" s="83">
        <f>Be!F51</f>
        <v>98</v>
      </c>
      <c r="H28" s="84">
        <f>Be!G51</f>
        <v>19</v>
      </c>
      <c r="I28" s="83">
        <f>Be!H51</f>
        <v>54</v>
      </c>
      <c r="J28" s="85">
        <f>Be!I51</f>
        <v>6.4</v>
      </c>
      <c r="K28" s="83">
        <f>Be!J51</f>
        <v>72</v>
      </c>
      <c r="L28" s="86">
        <f>Be!K51</f>
        <v>2.3333333333333331E-3</v>
      </c>
      <c r="M28" s="83">
        <f>Be!L51</f>
        <v>78</v>
      </c>
      <c r="N28" s="87">
        <f>Be!M51</f>
        <v>404</v>
      </c>
      <c r="O28" s="88"/>
      <c r="P28" s="89" t="str">
        <f>Be!A47</f>
        <v>Oltalom</v>
      </c>
    </row>
    <row r="29" spans="1:16" x14ac:dyDescent="0.25">
      <c r="A29" s="90" t="s">
        <v>40</v>
      </c>
      <c r="B29" s="80" t="str">
        <f>Be!A89</f>
        <v>Gál Zita</v>
      </c>
      <c r="C29" s="81">
        <f>Be!B89</f>
        <v>2012</v>
      </c>
      <c r="D29" s="82">
        <f>Be!C89</f>
        <v>15.9</v>
      </c>
      <c r="E29" s="83">
        <f>Be!D89</f>
        <v>102</v>
      </c>
      <c r="F29" s="84">
        <f>Be!E89</f>
        <v>2.62</v>
      </c>
      <c r="G29" s="83">
        <f>Be!F89</f>
        <v>44</v>
      </c>
      <c r="H29" s="84">
        <f>Be!G89</f>
        <v>32</v>
      </c>
      <c r="I29" s="83">
        <f>Be!H89</f>
        <v>105</v>
      </c>
      <c r="J29" s="85">
        <f>Be!I89</f>
        <v>5.67</v>
      </c>
      <c r="K29" s="83">
        <f>Be!J89</f>
        <v>56</v>
      </c>
      <c r="L29" s="86">
        <f>Be!K89</f>
        <v>2.232638888888889E-3</v>
      </c>
      <c r="M29" s="83">
        <f>Be!L89</f>
        <v>97</v>
      </c>
      <c r="N29" s="87">
        <f>Be!M89</f>
        <v>404</v>
      </c>
      <c r="O29" s="88"/>
      <c r="P29" s="89" t="str">
        <f>Be!A87</f>
        <v>Móra I</v>
      </c>
    </row>
    <row r="30" spans="1:16" x14ac:dyDescent="0.25">
      <c r="A30" s="79" t="s">
        <v>41</v>
      </c>
      <c r="B30" s="80" t="str">
        <f>Be!A103</f>
        <v>Orgován Dorina</v>
      </c>
      <c r="C30" s="81">
        <f>Be!B103</f>
        <v>2012</v>
      </c>
      <c r="D30" s="82">
        <f>Be!C103</f>
        <v>16.5</v>
      </c>
      <c r="E30" s="83">
        <f>Be!D103</f>
        <v>81</v>
      </c>
      <c r="F30" s="84">
        <f>Be!E103</f>
        <v>3.75</v>
      </c>
      <c r="G30" s="83">
        <f>Be!F103</f>
        <v>110</v>
      </c>
      <c r="H30" s="84">
        <f>Be!G103</f>
        <v>23</v>
      </c>
      <c r="I30" s="83">
        <f>Be!H103</f>
        <v>69</v>
      </c>
      <c r="J30" s="85">
        <f>Be!I103</f>
        <v>6.65</v>
      </c>
      <c r="K30" s="83">
        <f>Be!J103</f>
        <v>78</v>
      </c>
      <c r="L30" s="86">
        <f>Be!K103</f>
        <v>2.4537037037037036E-3</v>
      </c>
      <c r="M30" s="83">
        <f>Be!L103</f>
        <v>56</v>
      </c>
      <c r="N30" s="87">
        <f>Be!M103</f>
        <v>394</v>
      </c>
      <c r="O30" s="88"/>
      <c r="P30" s="89" t="str">
        <f>Be!A97</f>
        <v>Móra II</v>
      </c>
    </row>
    <row r="31" spans="1:16" x14ac:dyDescent="0.25">
      <c r="A31" s="90" t="s">
        <v>42</v>
      </c>
      <c r="B31" s="80" t="str">
        <f>Be!A33</f>
        <v>Mikó Emília</v>
      </c>
      <c r="C31" s="81">
        <f>Be!B33</f>
        <v>2012</v>
      </c>
      <c r="D31" s="82">
        <f>Be!C33</f>
        <v>15.3</v>
      </c>
      <c r="E31" s="83">
        <f>Be!D33</f>
        <v>125</v>
      </c>
      <c r="F31" s="84">
        <f>Be!E33</f>
        <v>3.79</v>
      </c>
      <c r="G31" s="83">
        <f>Be!F33</f>
        <v>113</v>
      </c>
      <c r="H31" s="84">
        <f>Be!G33</f>
        <v>27</v>
      </c>
      <c r="I31" s="83">
        <f>Be!H33</f>
        <v>85</v>
      </c>
      <c r="J31" s="85">
        <f>Be!I33</f>
        <v>6.03</v>
      </c>
      <c r="K31" s="83">
        <f>Be!J33</f>
        <v>64</v>
      </c>
      <c r="L31" s="86">
        <f>Be!K33</f>
        <v>3.1030092592592593E-3</v>
      </c>
      <c r="M31" s="83">
        <f>Be!L33</f>
        <v>0</v>
      </c>
      <c r="N31" s="87">
        <f>Be!M33</f>
        <v>387</v>
      </c>
      <c r="O31" s="88"/>
      <c r="P31" s="89" t="str">
        <f>Be!A27</f>
        <v>Kodály</v>
      </c>
    </row>
    <row r="32" spans="1:16" x14ac:dyDescent="0.25">
      <c r="A32" s="79" t="s">
        <v>43</v>
      </c>
      <c r="B32" s="80" t="str">
        <f>Be!A52</f>
        <v>Sárosi Sára</v>
      </c>
      <c r="C32" s="81">
        <f>Be!B52</f>
        <v>2012</v>
      </c>
      <c r="D32" s="82">
        <f>Be!C52</f>
        <v>16.3</v>
      </c>
      <c r="E32" s="83">
        <f>Be!D52</f>
        <v>88</v>
      </c>
      <c r="F32" s="84">
        <f>Be!E52</f>
        <v>3.51</v>
      </c>
      <c r="G32" s="83">
        <f>Be!F52</f>
        <v>95</v>
      </c>
      <c r="H32" s="84">
        <f>Be!G52</f>
        <v>24</v>
      </c>
      <c r="I32" s="83">
        <f>Be!H52</f>
        <v>73</v>
      </c>
      <c r="J32" s="85">
        <f>Be!I52</f>
        <v>5.0199999999999996</v>
      </c>
      <c r="K32" s="83">
        <f>Be!J52</f>
        <v>42</v>
      </c>
      <c r="L32" s="86">
        <f>Be!K52</f>
        <v>2.2754629629629631E-3</v>
      </c>
      <c r="M32" s="83">
        <f>Be!L52</f>
        <v>89</v>
      </c>
      <c r="N32" s="87">
        <f>Be!M52</f>
        <v>387</v>
      </c>
      <c r="O32" s="88"/>
      <c r="P32" s="89" t="str">
        <f>Be!A47</f>
        <v>Oltalom</v>
      </c>
    </row>
    <row r="33" spans="1:16" x14ac:dyDescent="0.25">
      <c r="A33" s="90" t="s">
        <v>44</v>
      </c>
      <c r="B33" s="80" t="str">
        <f>Be!A49</f>
        <v>Barna Véda</v>
      </c>
      <c r="C33" s="81">
        <f>Be!B49</f>
        <v>2012</v>
      </c>
      <c r="D33" s="82">
        <f>Be!C49</f>
        <v>16.2</v>
      </c>
      <c r="E33" s="83">
        <f>Be!D49</f>
        <v>91</v>
      </c>
      <c r="F33" s="84">
        <f>Be!E49</f>
        <v>3.05</v>
      </c>
      <c r="G33" s="83">
        <f>Be!F49</f>
        <v>68</v>
      </c>
      <c r="H33" s="84">
        <f>Be!G49</f>
        <v>21</v>
      </c>
      <c r="I33" s="83">
        <f>Be!H49</f>
        <v>62</v>
      </c>
      <c r="J33" s="85">
        <f>Be!I49</f>
        <v>5.89</v>
      </c>
      <c r="K33" s="83">
        <f>Be!J49</f>
        <v>61</v>
      </c>
      <c r="L33" s="86">
        <f>Be!K49</f>
        <v>2.2083333333333334E-3</v>
      </c>
      <c r="M33" s="83">
        <f>Be!L49</f>
        <v>102</v>
      </c>
      <c r="N33" s="87">
        <f>Be!M49</f>
        <v>384</v>
      </c>
      <c r="O33" s="88"/>
      <c r="P33" s="89" t="str">
        <f>Be!A47</f>
        <v>Oltalom</v>
      </c>
    </row>
    <row r="34" spans="1:16" x14ac:dyDescent="0.25">
      <c r="A34" s="79" t="s">
        <v>45</v>
      </c>
      <c r="B34" s="80" t="str">
        <f>Be!A63</f>
        <v>Tót-Pál Lia</v>
      </c>
      <c r="C34" s="81">
        <f>Be!B63</f>
        <v>2012</v>
      </c>
      <c r="D34" s="82">
        <f>Be!C63</f>
        <v>17.100000000000001</v>
      </c>
      <c r="E34" s="83">
        <f>Be!D63</f>
        <v>61</v>
      </c>
      <c r="F34" s="84">
        <f>Be!E63</f>
        <v>3.49</v>
      </c>
      <c r="G34" s="83">
        <f>Be!F63</f>
        <v>94</v>
      </c>
      <c r="H34" s="84">
        <f>Be!G63</f>
        <v>36</v>
      </c>
      <c r="I34" s="83">
        <f>Be!H63</f>
        <v>122</v>
      </c>
      <c r="J34" s="85">
        <f>Be!I63</f>
        <v>6.08</v>
      </c>
      <c r="K34" s="83">
        <f>Be!J63</f>
        <v>65</v>
      </c>
      <c r="L34" s="86">
        <f>Be!K63</f>
        <v>2.5324074074074077E-3</v>
      </c>
      <c r="M34" s="83">
        <f>Be!L63</f>
        <v>42</v>
      </c>
      <c r="N34" s="87">
        <f>Be!M63</f>
        <v>384</v>
      </c>
      <c r="O34" s="88"/>
      <c r="P34" s="89" t="str">
        <f>Be!A57</f>
        <v>Tiszavasvári Kabay</v>
      </c>
    </row>
    <row r="35" spans="1:16" x14ac:dyDescent="0.25">
      <c r="A35" s="90" t="s">
        <v>46</v>
      </c>
      <c r="B35" s="80" t="str">
        <f>Be!A5</f>
        <v>Farkas Lotti</v>
      </c>
      <c r="C35" s="81">
        <f>Be!B5</f>
        <v>2012</v>
      </c>
      <c r="D35" s="82">
        <f>Be!C5</f>
        <v>15.3</v>
      </c>
      <c r="E35" s="83">
        <f>Be!D5</f>
        <v>125</v>
      </c>
      <c r="F35" s="84">
        <f>Be!E5</f>
        <v>3.26</v>
      </c>
      <c r="G35" s="83">
        <f>Be!F5</f>
        <v>81</v>
      </c>
      <c r="H35" s="84">
        <f>Be!G5</f>
        <v>28.5</v>
      </c>
      <c r="I35" s="83">
        <f>Be!H5</f>
        <v>91</v>
      </c>
      <c r="J35" s="85">
        <f>Be!I5</f>
        <v>5.09</v>
      </c>
      <c r="K35" s="83">
        <f>Be!J5</f>
        <v>43</v>
      </c>
      <c r="L35" s="86">
        <f>Be!K5</f>
        <v>2.5937500000000001E-3</v>
      </c>
      <c r="M35" s="83">
        <f>Be!L5</f>
        <v>31</v>
      </c>
      <c r="N35" s="87">
        <f>Be!M5</f>
        <v>371</v>
      </c>
      <c r="O35" s="88"/>
      <c r="P35" s="89" t="str">
        <f>Be!O5</f>
        <v>Kodály</v>
      </c>
    </row>
    <row r="36" spans="1:16" x14ac:dyDescent="0.25">
      <c r="A36" s="79" t="s">
        <v>47</v>
      </c>
      <c r="B36" s="80" t="str">
        <f>Be!A90</f>
        <v>Győri Dézi</v>
      </c>
      <c r="C36" s="81">
        <f>Be!B90</f>
        <v>2012</v>
      </c>
      <c r="D36" s="82">
        <f>Be!C90</f>
        <v>16.3</v>
      </c>
      <c r="E36" s="83">
        <f>Be!D90</f>
        <v>88</v>
      </c>
      <c r="F36" s="84">
        <f>Be!E90</f>
        <v>3.28</v>
      </c>
      <c r="G36" s="83">
        <f>Be!F90</f>
        <v>82</v>
      </c>
      <c r="H36" s="84">
        <f>Be!G90</f>
        <v>24</v>
      </c>
      <c r="I36" s="83">
        <f>Be!H90</f>
        <v>73</v>
      </c>
      <c r="J36" s="85">
        <f>Be!I90</f>
        <v>4.7699999999999996</v>
      </c>
      <c r="K36" s="83">
        <f>Be!J90</f>
        <v>36</v>
      </c>
      <c r="L36" s="86">
        <f>Be!K90</f>
        <v>2.2754629629629631E-3</v>
      </c>
      <c r="M36" s="83">
        <f>Be!L90</f>
        <v>89</v>
      </c>
      <c r="N36" s="87">
        <f>Be!M90</f>
        <v>368</v>
      </c>
      <c r="O36" s="88"/>
      <c r="P36" s="89" t="str">
        <f>Be!A87</f>
        <v>Móra I</v>
      </c>
    </row>
    <row r="37" spans="1:16" x14ac:dyDescent="0.25">
      <c r="A37" s="90" t="s">
        <v>48</v>
      </c>
      <c r="B37" s="80" t="str">
        <f>Be!A60</f>
        <v>Fekete Nóra</v>
      </c>
      <c r="C37" s="81">
        <f>Be!B60</f>
        <v>2012</v>
      </c>
      <c r="D37" s="82">
        <f>Be!C60</f>
        <v>17.5</v>
      </c>
      <c r="E37" s="83">
        <f>Be!D60</f>
        <v>47</v>
      </c>
      <c r="F37" s="84">
        <f>Be!E60</f>
        <v>3.31</v>
      </c>
      <c r="G37" s="83">
        <f>Be!F60</f>
        <v>84</v>
      </c>
      <c r="H37" s="84">
        <f>Be!G60</f>
        <v>31</v>
      </c>
      <c r="I37" s="83">
        <f>Be!H60</f>
        <v>101</v>
      </c>
      <c r="J37" s="85">
        <f>Be!I60</f>
        <v>5.49</v>
      </c>
      <c r="K37" s="83">
        <f>Be!J60</f>
        <v>52</v>
      </c>
      <c r="L37" s="86">
        <f>Be!K60</f>
        <v>2.3668981481481484E-3</v>
      </c>
      <c r="M37" s="83">
        <f>Be!L60</f>
        <v>72</v>
      </c>
      <c r="N37" s="87">
        <f>Be!M60</f>
        <v>356</v>
      </c>
      <c r="O37" s="88"/>
      <c r="P37" s="89" t="str">
        <f>Be!A57</f>
        <v>Tiszavasvári Kabay</v>
      </c>
    </row>
    <row r="38" spans="1:16" x14ac:dyDescent="0.25">
      <c r="A38" s="79" t="s">
        <v>49</v>
      </c>
      <c r="B38" s="80" t="str">
        <f>Be!A53</f>
        <v>Suga Ildikó</v>
      </c>
      <c r="C38" s="81">
        <f>Be!B53</f>
        <v>2012</v>
      </c>
      <c r="D38" s="82">
        <f>Be!C53</f>
        <v>16.2</v>
      </c>
      <c r="E38" s="83">
        <f>Be!D53</f>
        <v>91</v>
      </c>
      <c r="F38" s="84">
        <f>Be!E53</f>
        <v>2.84</v>
      </c>
      <c r="G38" s="83">
        <f>Be!F53</f>
        <v>56</v>
      </c>
      <c r="H38" s="84">
        <f>Be!G53</f>
        <v>17</v>
      </c>
      <c r="I38" s="83">
        <f>Be!H53</f>
        <v>46</v>
      </c>
      <c r="J38" s="85">
        <f>Be!I53</f>
        <v>5.54</v>
      </c>
      <c r="K38" s="83">
        <f>Be!J53</f>
        <v>53</v>
      </c>
      <c r="L38" s="86">
        <f>Be!K53</f>
        <v>2.2662037037037039E-3</v>
      </c>
      <c r="M38" s="83">
        <f>Be!L53</f>
        <v>91</v>
      </c>
      <c r="N38" s="87">
        <f>Be!M53</f>
        <v>337</v>
      </c>
      <c r="O38" s="88"/>
      <c r="P38" s="89" t="str">
        <f>Be!A47</f>
        <v>Oltalom</v>
      </c>
    </row>
    <row r="39" spans="1:16" x14ac:dyDescent="0.25">
      <c r="A39" s="90" t="s">
        <v>50</v>
      </c>
      <c r="B39" s="80" t="str">
        <f>Be!A102</f>
        <v>Gincsai Dorka</v>
      </c>
      <c r="C39" s="81">
        <f>Be!B102</f>
        <v>2012</v>
      </c>
      <c r="D39" s="82">
        <f>Be!C102</f>
        <v>16.399999999999999</v>
      </c>
      <c r="E39" s="83">
        <f>Be!D102</f>
        <v>85</v>
      </c>
      <c r="F39" s="84">
        <f>Be!E102</f>
        <v>3.07</v>
      </c>
      <c r="G39" s="83">
        <f>Be!F102</f>
        <v>70</v>
      </c>
      <c r="H39" s="84">
        <f>Be!G102</f>
        <v>32</v>
      </c>
      <c r="I39" s="83">
        <f>Be!H102</f>
        <v>105</v>
      </c>
      <c r="J39" s="85">
        <f>Be!I102</f>
        <v>6.17</v>
      </c>
      <c r="K39" s="83">
        <f>Be!J102</f>
        <v>67</v>
      </c>
      <c r="L39" s="86">
        <f>Be!K102</f>
        <v>2.739583333333333E-3</v>
      </c>
      <c r="M39" s="83">
        <f>Be!L102</f>
        <v>6</v>
      </c>
      <c r="N39" s="87">
        <f>Be!M102</f>
        <v>333</v>
      </c>
      <c r="O39" s="88"/>
      <c r="P39" s="89" t="str">
        <f>Be!A97</f>
        <v>Móra II</v>
      </c>
    </row>
    <row r="40" spans="1:16" x14ac:dyDescent="0.25">
      <c r="A40" s="79" t="s">
        <v>51</v>
      </c>
      <c r="B40" s="80" t="str">
        <f>Be!A41</f>
        <v>Nagy Kincső</v>
      </c>
      <c r="C40" s="81">
        <f>Be!B41</f>
        <v>2011</v>
      </c>
      <c r="D40" s="82">
        <f>Be!C41</f>
        <v>15.7</v>
      </c>
      <c r="E40" s="83">
        <f>Be!D41</f>
        <v>110</v>
      </c>
      <c r="F40" s="84">
        <f>Be!E41</f>
        <v>3.31</v>
      </c>
      <c r="G40" s="83">
        <f>Be!F41</f>
        <v>84</v>
      </c>
      <c r="H40" s="84">
        <f>Be!G41</f>
        <v>21</v>
      </c>
      <c r="I40" s="83">
        <f>Be!H41</f>
        <v>62</v>
      </c>
      <c r="J40" s="85">
        <f>Be!I41</f>
        <v>4.49</v>
      </c>
      <c r="K40" s="83">
        <f>Be!J41</f>
        <v>31</v>
      </c>
      <c r="L40" s="86">
        <f>Be!K41</f>
        <v>2.5902777777777777E-3</v>
      </c>
      <c r="M40" s="83">
        <f>Be!L41</f>
        <v>32</v>
      </c>
      <c r="N40" s="87">
        <f>Be!M41</f>
        <v>319</v>
      </c>
      <c r="O40" s="88"/>
      <c r="P40" s="89" t="str">
        <f>Be!A37</f>
        <v>Jókai Mór</v>
      </c>
    </row>
    <row r="41" spans="1:16" x14ac:dyDescent="0.25">
      <c r="A41" s="90" t="s">
        <v>52</v>
      </c>
      <c r="B41" s="80" t="str">
        <f>Be!A50</f>
        <v>Bökönyszegi Jázmin</v>
      </c>
      <c r="C41" s="81">
        <f>Be!B50</f>
        <v>2011</v>
      </c>
      <c r="D41" s="82">
        <f>Be!C50</f>
        <v>15.7</v>
      </c>
      <c r="E41" s="83">
        <f>Be!D50</f>
        <v>110</v>
      </c>
      <c r="F41" s="84">
        <f>Be!E50</f>
        <v>2.98</v>
      </c>
      <c r="G41" s="83">
        <f>Be!F50</f>
        <v>64</v>
      </c>
      <c r="H41" s="84">
        <f>Be!G50</f>
        <v>11</v>
      </c>
      <c r="I41" s="83">
        <f>Be!H50</f>
        <v>25</v>
      </c>
      <c r="J41" s="85">
        <f>Be!I50</f>
        <v>4.82</v>
      </c>
      <c r="K41" s="83">
        <f>Be!J50</f>
        <v>38</v>
      </c>
      <c r="L41" s="86">
        <f>Be!K50</f>
        <v>2.488425925925926E-3</v>
      </c>
      <c r="M41" s="83">
        <f>Be!L50</f>
        <v>49</v>
      </c>
      <c r="N41" s="87">
        <f>Be!M50</f>
        <v>286</v>
      </c>
      <c r="O41" s="88"/>
      <c r="P41" s="89" t="str">
        <f>Be!A47</f>
        <v>Oltalom</v>
      </c>
    </row>
    <row r="42" spans="1:16" x14ac:dyDescent="0.25">
      <c r="A42" s="79" t="s">
        <v>53</v>
      </c>
      <c r="B42" s="80" t="str">
        <f>Be!A72</f>
        <v>Botos Noémi</v>
      </c>
      <c r="C42" s="81">
        <f>Be!B72</f>
        <v>2012</v>
      </c>
      <c r="D42" s="82">
        <f>Be!C72</f>
        <v>18</v>
      </c>
      <c r="E42" s="83">
        <f>Be!D72</f>
        <v>31</v>
      </c>
      <c r="F42" s="84">
        <f>Be!E72</f>
        <v>3.24</v>
      </c>
      <c r="G42" s="83">
        <f>Be!F72</f>
        <v>80</v>
      </c>
      <c r="H42" s="84">
        <f>Be!G72</f>
        <v>22</v>
      </c>
      <c r="I42" s="83">
        <f>Be!H72</f>
        <v>66</v>
      </c>
      <c r="J42" s="85">
        <f>Be!I72</f>
        <v>5.76</v>
      </c>
      <c r="K42" s="83">
        <f>Be!J72</f>
        <v>58</v>
      </c>
      <c r="L42" s="86">
        <f>Be!K72</f>
        <v>2.4780092592592592E-3</v>
      </c>
      <c r="M42" s="83">
        <f>Be!L72</f>
        <v>51</v>
      </c>
      <c r="N42" s="87">
        <f>Be!M72</f>
        <v>286</v>
      </c>
      <c r="O42" s="88"/>
      <c r="P42" s="89" t="str">
        <f>Be!A67</f>
        <v>Apagyi Zrínyi</v>
      </c>
    </row>
    <row r="43" spans="1:16" x14ac:dyDescent="0.25">
      <c r="A43" s="90" t="s">
        <v>54</v>
      </c>
      <c r="B43" s="80" t="str">
        <f>Be!A39</f>
        <v>Gincsai Regina</v>
      </c>
      <c r="C43" s="81">
        <f>Be!B39</f>
        <v>2012</v>
      </c>
      <c r="D43" s="82">
        <f>Be!C39</f>
        <v>18</v>
      </c>
      <c r="E43" s="83">
        <f>Be!D39</f>
        <v>31</v>
      </c>
      <c r="F43" s="84">
        <f>Be!E39</f>
        <v>3.1</v>
      </c>
      <c r="G43" s="83">
        <f>Be!F39</f>
        <v>71</v>
      </c>
      <c r="H43" s="84">
        <f>Be!G39</f>
        <v>17</v>
      </c>
      <c r="I43" s="83">
        <f>Be!H39</f>
        <v>46</v>
      </c>
      <c r="J43" s="85">
        <f>Be!I39</f>
        <v>4.82</v>
      </c>
      <c r="K43" s="83">
        <f>Be!J39</f>
        <v>38</v>
      </c>
      <c r="L43" s="86">
        <f>Be!K39</f>
        <v>2.2222222222222222E-3</v>
      </c>
      <c r="M43" s="83">
        <f>Be!L39</f>
        <v>99</v>
      </c>
      <c r="N43" s="87">
        <f>Be!M39</f>
        <v>285</v>
      </c>
      <c r="O43" s="88"/>
      <c r="P43" s="89" t="str">
        <f>Be!A37</f>
        <v>Jókai Mór</v>
      </c>
    </row>
    <row r="44" spans="1:16" x14ac:dyDescent="0.25">
      <c r="A44" s="79" t="s">
        <v>55</v>
      </c>
      <c r="B44" s="80" t="str">
        <f>Be!A101</f>
        <v>Lázár Hanna</v>
      </c>
      <c r="C44" s="81">
        <f>Be!B101</f>
        <v>2012</v>
      </c>
      <c r="D44" s="82">
        <f>Be!C101</f>
        <v>16.399999999999999</v>
      </c>
      <c r="E44" s="83">
        <f>Be!D101</f>
        <v>85</v>
      </c>
      <c r="F44" s="84">
        <f>Be!E101</f>
        <v>2.91</v>
      </c>
      <c r="G44" s="83">
        <f>Be!F101</f>
        <v>60</v>
      </c>
      <c r="H44" s="84">
        <f>Be!G101</f>
        <v>26</v>
      </c>
      <c r="I44" s="83">
        <f>Be!H101</f>
        <v>81</v>
      </c>
      <c r="J44" s="85">
        <f>Be!I101</f>
        <v>5.32</v>
      </c>
      <c r="K44" s="83">
        <f>Be!J101</f>
        <v>48</v>
      </c>
      <c r="L44" s="86">
        <f>Be!K101</f>
        <v>3.003472222222222E-3</v>
      </c>
      <c r="M44" s="83">
        <f>Be!L101</f>
        <v>0</v>
      </c>
      <c r="N44" s="87">
        <f>Be!M101</f>
        <v>274</v>
      </c>
      <c r="O44" s="88"/>
      <c r="P44" s="89" t="str">
        <f>Be!A97</f>
        <v>Móra II</v>
      </c>
    </row>
    <row r="45" spans="1:16" x14ac:dyDescent="0.25">
      <c r="A45" s="90" t="s">
        <v>56</v>
      </c>
      <c r="B45" s="80" t="str">
        <f>Be!A92</f>
        <v>Homoki Gréta</v>
      </c>
      <c r="C45" s="81">
        <f>Be!B92</f>
        <v>2012</v>
      </c>
      <c r="D45" s="82">
        <f>Be!C92</f>
        <v>17</v>
      </c>
      <c r="E45" s="83">
        <f>Be!D92</f>
        <v>64</v>
      </c>
      <c r="F45" s="84">
        <f>Be!E92</f>
        <v>2.77</v>
      </c>
      <c r="G45" s="83">
        <f>Be!F92</f>
        <v>52</v>
      </c>
      <c r="H45" s="84">
        <f>Be!G92</f>
        <v>28</v>
      </c>
      <c r="I45" s="83">
        <f>Be!H92</f>
        <v>89</v>
      </c>
      <c r="J45" s="85">
        <f>Be!I92</f>
        <v>5.82</v>
      </c>
      <c r="K45" s="83">
        <f>Be!J92</f>
        <v>59</v>
      </c>
      <c r="L45" s="86">
        <f>Be!K92</f>
        <v>2.8043981481481483E-3</v>
      </c>
      <c r="M45" s="83">
        <f>Be!L92</f>
        <v>0</v>
      </c>
      <c r="N45" s="87">
        <f>Be!M92</f>
        <v>264</v>
      </c>
      <c r="O45" s="88"/>
      <c r="P45" s="89" t="str">
        <f>Be!A87</f>
        <v>Móra I</v>
      </c>
    </row>
    <row r="46" spans="1:16" x14ac:dyDescent="0.25">
      <c r="A46" s="79" t="s">
        <v>57</v>
      </c>
      <c r="B46" s="80" t="str">
        <f>Be!A74</f>
        <v>Puskés Dorka</v>
      </c>
      <c r="C46" s="81">
        <f>Be!B74</f>
        <v>2012</v>
      </c>
      <c r="D46" s="82">
        <f>Be!C74</f>
        <v>17</v>
      </c>
      <c r="E46" s="83">
        <f>Be!D74</f>
        <v>64</v>
      </c>
      <c r="F46" s="84">
        <f>Be!E74</f>
        <v>2.66</v>
      </c>
      <c r="G46" s="83">
        <f>Be!F74</f>
        <v>46</v>
      </c>
      <c r="H46" s="84">
        <f>Be!G74</f>
        <v>17</v>
      </c>
      <c r="I46" s="83">
        <f>Be!H74</f>
        <v>46</v>
      </c>
      <c r="J46" s="85">
        <f>Be!I74</f>
        <v>5.68</v>
      </c>
      <c r="K46" s="83">
        <f>Be!J74</f>
        <v>56</v>
      </c>
      <c r="L46" s="86">
        <f>Be!K74</f>
        <v>3.6631944444444446E-3</v>
      </c>
      <c r="M46" s="83">
        <f>Be!L74</f>
        <v>0</v>
      </c>
      <c r="N46" s="87">
        <f>Be!M74</f>
        <v>212</v>
      </c>
      <c r="O46" s="88"/>
      <c r="P46" s="89" t="str">
        <f>Be!A67</f>
        <v>Apagyi Zrínyi</v>
      </c>
    </row>
    <row r="47" spans="1:16" x14ac:dyDescent="0.25">
      <c r="A47" s="90" t="s">
        <v>58</v>
      </c>
      <c r="B47" s="80" t="str">
        <f>Be!A93</f>
        <v>Molnár Liliána</v>
      </c>
      <c r="C47" s="81">
        <f>Be!B93</f>
        <v>2012</v>
      </c>
      <c r="D47" s="82">
        <f>Be!C93</f>
        <v>17.100000000000001</v>
      </c>
      <c r="E47" s="83">
        <f>Be!D93</f>
        <v>61</v>
      </c>
      <c r="F47" s="84">
        <f>Be!E93</f>
        <v>0</v>
      </c>
      <c r="G47" s="83">
        <f>Be!F93</f>
        <v>0</v>
      </c>
      <c r="H47" s="84">
        <f>Be!G93</f>
        <v>20</v>
      </c>
      <c r="I47" s="83">
        <f>Be!H93</f>
        <v>58</v>
      </c>
      <c r="J47" s="85">
        <f>Be!I93</f>
        <v>4.2</v>
      </c>
      <c r="K47" s="83">
        <f>Be!J93</f>
        <v>25</v>
      </c>
      <c r="L47" s="86">
        <f>Be!K93</f>
        <v>2.6111111111111109E-3</v>
      </c>
      <c r="M47" s="83">
        <f>Be!L93</f>
        <v>28</v>
      </c>
      <c r="N47" s="87">
        <f>Be!M93</f>
        <v>172</v>
      </c>
      <c r="O47" s="88"/>
      <c r="P47" s="89" t="str">
        <f>Be!A87</f>
        <v>Móra I</v>
      </c>
    </row>
    <row r="48" spans="1:16" x14ac:dyDescent="0.25">
      <c r="A48" s="79" t="s">
        <v>59</v>
      </c>
      <c r="B48" s="80" t="str">
        <f>Be!A71</f>
        <v>Szegfü Kinga</v>
      </c>
      <c r="C48" s="81">
        <f>Be!B71</f>
        <v>2011</v>
      </c>
      <c r="D48" s="82">
        <f>Be!C71</f>
        <v>17.8</v>
      </c>
      <c r="E48" s="83">
        <f>Be!D71</f>
        <v>38</v>
      </c>
      <c r="F48" s="84">
        <f>Be!E71</f>
        <v>0</v>
      </c>
      <c r="G48" s="83">
        <f>Be!F71</f>
        <v>0</v>
      </c>
      <c r="H48" s="84">
        <f>Be!G71</f>
        <v>20.5</v>
      </c>
      <c r="I48" s="83">
        <f>Be!H71</f>
        <v>60</v>
      </c>
      <c r="J48" s="85">
        <f>Be!I71</f>
        <v>5.14</v>
      </c>
      <c r="K48" s="83">
        <f>Be!J71</f>
        <v>44</v>
      </c>
      <c r="L48" s="86">
        <f>Be!K71</f>
        <v>2.7569444444444442E-3</v>
      </c>
      <c r="M48" s="83">
        <f>Be!L71</f>
        <v>3</v>
      </c>
      <c r="N48" s="87">
        <f>Be!M71</f>
        <v>145</v>
      </c>
      <c r="O48" s="88"/>
      <c r="P48" s="89" t="str">
        <f>Be!A67</f>
        <v>Apagyi Zrínyi</v>
      </c>
    </row>
    <row r="49" spans="1:16" x14ac:dyDescent="0.25">
      <c r="A49" s="90" t="s">
        <v>60</v>
      </c>
      <c r="B49" s="80">
        <f>Be!A6</f>
        <v>0</v>
      </c>
      <c r="C49" s="81">
        <f>Be!B6</f>
        <v>0</v>
      </c>
      <c r="D49" s="82">
        <f>Be!C6</f>
        <v>0</v>
      </c>
      <c r="E49" s="83">
        <f>Be!D6</f>
        <v>0</v>
      </c>
      <c r="F49" s="84">
        <f>Be!E6</f>
        <v>0</v>
      </c>
      <c r="G49" s="83">
        <f>Be!F6</f>
        <v>0</v>
      </c>
      <c r="H49" s="84">
        <f>Be!G6</f>
        <v>0</v>
      </c>
      <c r="I49" s="83">
        <f>Be!H6</f>
        <v>0</v>
      </c>
      <c r="J49" s="85">
        <f>Be!I6</f>
        <v>0</v>
      </c>
      <c r="K49" s="83">
        <f>Be!J6</f>
        <v>0</v>
      </c>
      <c r="L49" s="86">
        <f>Be!K6</f>
        <v>0</v>
      </c>
      <c r="M49" s="83">
        <f>Be!L6</f>
        <v>0</v>
      </c>
      <c r="N49" s="87">
        <f>Be!M6</f>
        <v>0</v>
      </c>
      <c r="O49" s="88"/>
      <c r="P49" s="89">
        <f>Be!O6</f>
        <v>0</v>
      </c>
    </row>
    <row r="50" spans="1:16" x14ac:dyDescent="0.25">
      <c r="A50" s="79" t="s">
        <v>61</v>
      </c>
      <c r="B50" s="80">
        <f>Be!A7</f>
        <v>0</v>
      </c>
      <c r="C50" s="81">
        <f>Be!B7</f>
        <v>0</v>
      </c>
      <c r="D50" s="82">
        <f>Be!C7</f>
        <v>0</v>
      </c>
      <c r="E50" s="83">
        <f>Be!D7</f>
        <v>0</v>
      </c>
      <c r="F50" s="84">
        <f>Be!E7</f>
        <v>0</v>
      </c>
      <c r="G50" s="83">
        <f>Be!F7</f>
        <v>0</v>
      </c>
      <c r="H50" s="84">
        <f>Be!G7</f>
        <v>0</v>
      </c>
      <c r="I50" s="83">
        <f>Be!H7</f>
        <v>0</v>
      </c>
      <c r="J50" s="85">
        <f>Be!I7</f>
        <v>0</v>
      </c>
      <c r="K50" s="83">
        <f>Be!J7</f>
        <v>0</v>
      </c>
      <c r="L50" s="86">
        <f>Be!K7</f>
        <v>0</v>
      </c>
      <c r="M50" s="83">
        <f>Be!L7</f>
        <v>0</v>
      </c>
      <c r="N50" s="87">
        <f>Be!M7</f>
        <v>0</v>
      </c>
      <c r="O50" s="88"/>
      <c r="P50" s="89">
        <f>Be!O7</f>
        <v>0</v>
      </c>
    </row>
    <row r="51" spans="1:16" x14ac:dyDescent="0.25">
      <c r="A51" s="90" t="s">
        <v>62</v>
      </c>
      <c r="B51" s="80">
        <f>Be!A8</f>
        <v>0</v>
      </c>
      <c r="C51" s="81">
        <f>Be!B8</f>
        <v>0</v>
      </c>
      <c r="D51" s="82">
        <f>Be!C8</f>
        <v>0</v>
      </c>
      <c r="E51" s="83">
        <f>Be!D8</f>
        <v>0</v>
      </c>
      <c r="F51" s="84">
        <f>Be!E8</f>
        <v>0</v>
      </c>
      <c r="G51" s="83">
        <f>Be!F8</f>
        <v>0</v>
      </c>
      <c r="H51" s="84">
        <f>Be!G8</f>
        <v>0</v>
      </c>
      <c r="I51" s="83">
        <f>Be!H8</f>
        <v>0</v>
      </c>
      <c r="J51" s="85">
        <f>Be!I8</f>
        <v>0</v>
      </c>
      <c r="K51" s="83">
        <f>Be!J8</f>
        <v>0</v>
      </c>
      <c r="L51" s="86">
        <f>Be!K8</f>
        <v>0</v>
      </c>
      <c r="M51" s="83">
        <f>Be!L8</f>
        <v>0</v>
      </c>
      <c r="N51" s="87">
        <f>Be!M8</f>
        <v>0</v>
      </c>
      <c r="O51" s="88"/>
      <c r="P51" s="89">
        <f>Be!O8</f>
        <v>0</v>
      </c>
    </row>
    <row r="52" spans="1:16" x14ac:dyDescent="0.25">
      <c r="A52" s="79" t="s">
        <v>63</v>
      </c>
      <c r="B52" s="80">
        <f>Be!A9</f>
        <v>0</v>
      </c>
      <c r="C52" s="81">
        <f>Be!B9</f>
        <v>0</v>
      </c>
      <c r="D52" s="82">
        <f>Be!C9</f>
        <v>0</v>
      </c>
      <c r="E52" s="83">
        <f>Be!D9</f>
        <v>0</v>
      </c>
      <c r="F52" s="84">
        <f>Be!E9</f>
        <v>0</v>
      </c>
      <c r="G52" s="83">
        <f>Be!F9</f>
        <v>0</v>
      </c>
      <c r="H52" s="84">
        <f>Be!G9</f>
        <v>0</v>
      </c>
      <c r="I52" s="83">
        <f>Be!H9</f>
        <v>0</v>
      </c>
      <c r="J52" s="85">
        <f>Be!I9</f>
        <v>0</v>
      </c>
      <c r="K52" s="83">
        <f>Be!J9</f>
        <v>0</v>
      </c>
      <c r="L52" s="86">
        <f>Be!K9</f>
        <v>0</v>
      </c>
      <c r="M52" s="83">
        <f>Be!L9</f>
        <v>0</v>
      </c>
      <c r="N52" s="87">
        <f>Be!M9</f>
        <v>0</v>
      </c>
      <c r="O52" s="88"/>
      <c r="P52" s="89">
        <f>Be!O9</f>
        <v>0</v>
      </c>
    </row>
    <row r="53" spans="1:16" x14ac:dyDescent="0.25">
      <c r="A53" s="90" t="s">
        <v>64</v>
      </c>
      <c r="B53" s="80">
        <f>Be!A10</f>
        <v>0</v>
      </c>
      <c r="C53" s="81">
        <f>Be!B10</f>
        <v>0</v>
      </c>
      <c r="D53" s="82">
        <f>Be!C10</f>
        <v>0</v>
      </c>
      <c r="E53" s="83">
        <f>Be!D10</f>
        <v>0</v>
      </c>
      <c r="F53" s="84">
        <f>Be!E10</f>
        <v>0</v>
      </c>
      <c r="G53" s="83">
        <f>Be!F10</f>
        <v>0</v>
      </c>
      <c r="H53" s="84">
        <f>Be!G10</f>
        <v>0</v>
      </c>
      <c r="I53" s="83">
        <f>Be!H10</f>
        <v>0</v>
      </c>
      <c r="J53" s="85">
        <f>Be!I10</f>
        <v>0</v>
      </c>
      <c r="K53" s="83">
        <f>Be!J10</f>
        <v>0</v>
      </c>
      <c r="L53" s="86">
        <f>Be!K10</f>
        <v>0</v>
      </c>
      <c r="M53" s="83">
        <f>Be!L10</f>
        <v>0</v>
      </c>
      <c r="N53" s="87">
        <f>Be!M10</f>
        <v>0</v>
      </c>
      <c r="O53" s="88"/>
      <c r="P53" s="89">
        <f>Be!O10</f>
        <v>0</v>
      </c>
    </row>
    <row r="54" spans="1:16" x14ac:dyDescent="0.25">
      <c r="A54" s="79" t="s">
        <v>65</v>
      </c>
      <c r="B54" s="80">
        <f>Be!A11</f>
        <v>0</v>
      </c>
      <c r="C54" s="81">
        <f>Be!B11</f>
        <v>0</v>
      </c>
      <c r="D54" s="82">
        <f>Be!C11</f>
        <v>0</v>
      </c>
      <c r="E54" s="83">
        <f>Be!D11</f>
        <v>0</v>
      </c>
      <c r="F54" s="84">
        <f>Be!E11</f>
        <v>0</v>
      </c>
      <c r="G54" s="83">
        <f>Be!F11</f>
        <v>0</v>
      </c>
      <c r="H54" s="84">
        <f>Be!G11</f>
        <v>0</v>
      </c>
      <c r="I54" s="83">
        <f>Be!H11</f>
        <v>0</v>
      </c>
      <c r="J54" s="85">
        <f>Be!I11</f>
        <v>0</v>
      </c>
      <c r="K54" s="83">
        <f>Be!J11</f>
        <v>0</v>
      </c>
      <c r="L54" s="86">
        <f>Be!K11</f>
        <v>0</v>
      </c>
      <c r="M54" s="83">
        <f>Be!L11</f>
        <v>0</v>
      </c>
      <c r="N54" s="87">
        <f>Be!M11</f>
        <v>0</v>
      </c>
      <c r="O54" s="88"/>
      <c r="P54" s="89">
        <f>Be!O11</f>
        <v>0</v>
      </c>
    </row>
    <row r="55" spans="1:16" x14ac:dyDescent="0.25">
      <c r="A55" s="90" t="s">
        <v>66</v>
      </c>
      <c r="B55" s="80">
        <f>Be!A12</f>
        <v>0</v>
      </c>
      <c r="C55" s="81">
        <f>Be!B12</f>
        <v>0</v>
      </c>
      <c r="D55" s="82">
        <f>Be!C12</f>
        <v>0</v>
      </c>
      <c r="E55" s="83">
        <f>Be!D12</f>
        <v>0</v>
      </c>
      <c r="F55" s="84">
        <f>Be!E12</f>
        <v>0</v>
      </c>
      <c r="G55" s="83">
        <f>Be!F12</f>
        <v>0</v>
      </c>
      <c r="H55" s="84">
        <f>Be!G12</f>
        <v>0</v>
      </c>
      <c r="I55" s="83">
        <f>Be!H12</f>
        <v>0</v>
      </c>
      <c r="J55" s="85">
        <f>Be!I12</f>
        <v>0</v>
      </c>
      <c r="K55" s="83">
        <f>Be!J12</f>
        <v>0</v>
      </c>
      <c r="L55" s="86">
        <f>Be!K12</f>
        <v>0</v>
      </c>
      <c r="M55" s="83">
        <f>Be!L12</f>
        <v>0</v>
      </c>
      <c r="N55" s="87">
        <f>Be!M12</f>
        <v>0</v>
      </c>
      <c r="O55" s="88"/>
      <c r="P55" s="89">
        <f>Be!O12</f>
        <v>0</v>
      </c>
    </row>
    <row r="56" spans="1:16" x14ac:dyDescent="0.25">
      <c r="A56" s="79" t="s">
        <v>67</v>
      </c>
      <c r="B56" s="80">
        <f>Be!A13</f>
        <v>0</v>
      </c>
      <c r="C56" s="81">
        <f>Be!B13</f>
        <v>0</v>
      </c>
      <c r="D56" s="82">
        <f>Be!C13</f>
        <v>0</v>
      </c>
      <c r="E56" s="83">
        <f>Be!D13</f>
        <v>0</v>
      </c>
      <c r="F56" s="84">
        <f>Be!E13</f>
        <v>0</v>
      </c>
      <c r="G56" s="83">
        <f>Be!F13</f>
        <v>0</v>
      </c>
      <c r="H56" s="84">
        <f>Be!G13</f>
        <v>0</v>
      </c>
      <c r="I56" s="83">
        <f>Be!H13</f>
        <v>0</v>
      </c>
      <c r="J56" s="85">
        <f>Be!I13</f>
        <v>0</v>
      </c>
      <c r="K56" s="83">
        <f>Be!J13</f>
        <v>0</v>
      </c>
      <c r="L56" s="86">
        <f>Be!K13</f>
        <v>0</v>
      </c>
      <c r="M56" s="83">
        <f>Be!L13</f>
        <v>0</v>
      </c>
      <c r="N56" s="87">
        <f>Be!M13</f>
        <v>0</v>
      </c>
      <c r="O56" s="88"/>
      <c r="P56" s="89">
        <f>Be!O13</f>
        <v>0</v>
      </c>
    </row>
    <row r="57" spans="1:16" x14ac:dyDescent="0.25">
      <c r="A57" s="90" t="s">
        <v>68</v>
      </c>
      <c r="B57" s="80">
        <f>Be!A14</f>
        <v>0</v>
      </c>
      <c r="C57" s="81">
        <f>Be!B14</f>
        <v>0</v>
      </c>
      <c r="D57" s="82">
        <f>Be!C14</f>
        <v>0</v>
      </c>
      <c r="E57" s="83">
        <f>Be!D14</f>
        <v>0</v>
      </c>
      <c r="F57" s="84">
        <f>Be!E14</f>
        <v>0</v>
      </c>
      <c r="G57" s="83">
        <f>Be!F14</f>
        <v>0</v>
      </c>
      <c r="H57" s="84">
        <f>Be!G14</f>
        <v>0</v>
      </c>
      <c r="I57" s="83">
        <f>Be!H14</f>
        <v>0</v>
      </c>
      <c r="J57" s="85">
        <f>Be!I14</f>
        <v>0</v>
      </c>
      <c r="K57" s="83">
        <f>Be!J14</f>
        <v>0</v>
      </c>
      <c r="L57" s="86">
        <f>Be!K14</f>
        <v>0</v>
      </c>
      <c r="M57" s="83">
        <f>Be!L14</f>
        <v>0</v>
      </c>
      <c r="N57" s="87">
        <f>Be!M14</f>
        <v>0</v>
      </c>
      <c r="O57" s="88"/>
      <c r="P57" s="89">
        <f>Be!O14</f>
        <v>0</v>
      </c>
    </row>
    <row r="58" spans="1:16" x14ac:dyDescent="0.25">
      <c r="A58" s="79" t="s">
        <v>69</v>
      </c>
      <c r="B58" s="80">
        <f>Be!A15</f>
        <v>0</v>
      </c>
      <c r="C58" s="81">
        <f>Be!B15</f>
        <v>0</v>
      </c>
      <c r="D58" s="82">
        <f>Be!C15</f>
        <v>0</v>
      </c>
      <c r="E58" s="83">
        <f>Be!D15</f>
        <v>0</v>
      </c>
      <c r="F58" s="84">
        <f>Be!E15</f>
        <v>0</v>
      </c>
      <c r="G58" s="83">
        <f>Be!F15</f>
        <v>0</v>
      </c>
      <c r="H58" s="84">
        <f>Be!G15</f>
        <v>0</v>
      </c>
      <c r="I58" s="83">
        <f>Be!H15</f>
        <v>0</v>
      </c>
      <c r="J58" s="85">
        <f>Be!I15</f>
        <v>0</v>
      </c>
      <c r="K58" s="83">
        <f>Be!J15</f>
        <v>0</v>
      </c>
      <c r="L58" s="86">
        <f>Be!K15</f>
        <v>0</v>
      </c>
      <c r="M58" s="83">
        <f>Be!L15</f>
        <v>0</v>
      </c>
      <c r="N58" s="87">
        <f>Be!M15</f>
        <v>0</v>
      </c>
      <c r="O58" s="88"/>
      <c r="P58" s="89">
        <f>Be!O15</f>
        <v>0</v>
      </c>
    </row>
    <row r="59" spans="1:16" x14ac:dyDescent="0.25">
      <c r="A59" s="90" t="s">
        <v>70</v>
      </c>
      <c r="B59" s="80">
        <f>Be!A16</f>
        <v>0</v>
      </c>
      <c r="C59" s="81">
        <f>Be!B16</f>
        <v>0</v>
      </c>
      <c r="D59" s="82">
        <f>Be!C16</f>
        <v>0</v>
      </c>
      <c r="E59" s="83">
        <f>Be!D16</f>
        <v>0</v>
      </c>
      <c r="F59" s="84">
        <f>Be!E16</f>
        <v>0</v>
      </c>
      <c r="G59" s="83">
        <f>Be!F16</f>
        <v>0</v>
      </c>
      <c r="H59" s="84">
        <f>Be!G16</f>
        <v>0</v>
      </c>
      <c r="I59" s="83">
        <f>Be!H16</f>
        <v>0</v>
      </c>
      <c r="J59" s="85">
        <f>Be!I16</f>
        <v>0</v>
      </c>
      <c r="K59" s="83">
        <f>Be!J16</f>
        <v>0</v>
      </c>
      <c r="L59" s="86">
        <f>Be!K16</f>
        <v>0</v>
      </c>
      <c r="M59" s="83">
        <f>Be!L16</f>
        <v>0</v>
      </c>
      <c r="N59" s="87">
        <f>Be!M16</f>
        <v>0</v>
      </c>
      <c r="O59" s="88"/>
      <c r="P59" s="89">
        <f>Be!O16</f>
        <v>0</v>
      </c>
    </row>
    <row r="60" spans="1:16" x14ac:dyDescent="0.25">
      <c r="A60" s="79" t="s">
        <v>71</v>
      </c>
      <c r="B60" s="80">
        <f>Be!A17</f>
        <v>0</v>
      </c>
      <c r="C60" s="81">
        <f>Be!B17</f>
        <v>0</v>
      </c>
      <c r="D60" s="82">
        <f>Be!C17</f>
        <v>0</v>
      </c>
      <c r="E60" s="83">
        <f>Be!D17</f>
        <v>0</v>
      </c>
      <c r="F60" s="84">
        <f>Be!E17</f>
        <v>0</v>
      </c>
      <c r="G60" s="83">
        <f>Be!F17</f>
        <v>0</v>
      </c>
      <c r="H60" s="84">
        <f>Be!G17</f>
        <v>0</v>
      </c>
      <c r="I60" s="83">
        <f>Be!H17</f>
        <v>0</v>
      </c>
      <c r="J60" s="85">
        <f>Be!I17</f>
        <v>0</v>
      </c>
      <c r="K60" s="83">
        <f>Be!J17</f>
        <v>0</v>
      </c>
      <c r="L60" s="86">
        <f>Be!K17</f>
        <v>0</v>
      </c>
      <c r="M60" s="83">
        <f>Be!L17</f>
        <v>0</v>
      </c>
      <c r="N60" s="87">
        <f>Be!M17</f>
        <v>0</v>
      </c>
      <c r="O60" s="88"/>
      <c r="P60" s="89">
        <f>Be!O17</f>
        <v>0</v>
      </c>
    </row>
    <row r="61" spans="1:16" x14ac:dyDescent="0.25">
      <c r="A61" s="90" t="s">
        <v>72</v>
      </c>
      <c r="B61" s="80">
        <f>Be!A18</f>
        <v>0</v>
      </c>
      <c r="C61" s="81">
        <f>Be!B18</f>
        <v>0</v>
      </c>
      <c r="D61" s="82">
        <f>Be!C18</f>
        <v>0</v>
      </c>
      <c r="E61" s="83">
        <f>Be!D18</f>
        <v>0</v>
      </c>
      <c r="F61" s="84">
        <f>Be!E18</f>
        <v>0</v>
      </c>
      <c r="G61" s="83">
        <f>Be!F18</f>
        <v>0</v>
      </c>
      <c r="H61" s="84">
        <f>Be!G18</f>
        <v>0</v>
      </c>
      <c r="I61" s="83">
        <f>Be!H18</f>
        <v>0</v>
      </c>
      <c r="J61" s="85">
        <f>Be!I18</f>
        <v>0</v>
      </c>
      <c r="K61" s="83">
        <f>Be!J18</f>
        <v>0</v>
      </c>
      <c r="L61" s="86">
        <f>Be!K18</f>
        <v>0</v>
      </c>
      <c r="M61" s="83">
        <f>Be!L18</f>
        <v>0</v>
      </c>
      <c r="N61" s="87">
        <f>Be!M18</f>
        <v>0</v>
      </c>
      <c r="O61" s="88"/>
      <c r="P61" s="89">
        <f>Be!O18</f>
        <v>0</v>
      </c>
    </row>
    <row r="62" spans="1:16" x14ac:dyDescent="0.25">
      <c r="A62" s="79" t="s">
        <v>73</v>
      </c>
      <c r="B62" s="80">
        <f>Be!A19</f>
        <v>0</v>
      </c>
      <c r="C62" s="81">
        <f>Be!B19</f>
        <v>0</v>
      </c>
      <c r="D62" s="82">
        <f>Be!C19</f>
        <v>0</v>
      </c>
      <c r="E62" s="83">
        <f>Be!D19</f>
        <v>0</v>
      </c>
      <c r="F62" s="84">
        <f>Be!E19</f>
        <v>0</v>
      </c>
      <c r="G62" s="83">
        <f>Be!F19</f>
        <v>0</v>
      </c>
      <c r="H62" s="84">
        <f>Be!G19</f>
        <v>0</v>
      </c>
      <c r="I62" s="83">
        <f>Be!H19</f>
        <v>0</v>
      </c>
      <c r="J62" s="85">
        <f>Be!I19</f>
        <v>0</v>
      </c>
      <c r="K62" s="83">
        <f>Be!J19</f>
        <v>0</v>
      </c>
      <c r="L62" s="86">
        <f>Be!K19</f>
        <v>0</v>
      </c>
      <c r="M62" s="83">
        <f>Be!L19</f>
        <v>0</v>
      </c>
      <c r="N62" s="87">
        <f>Be!M19</f>
        <v>0</v>
      </c>
      <c r="O62" s="88"/>
      <c r="P62" s="89">
        <f>Be!O19</f>
        <v>0</v>
      </c>
    </row>
    <row r="63" spans="1:16" x14ac:dyDescent="0.25">
      <c r="A63" s="90" t="s">
        <v>74</v>
      </c>
      <c r="B63" s="80">
        <f>Be!A20</f>
        <v>0</v>
      </c>
      <c r="C63" s="81">
        <f>Be!B20</f>
        <v>0</v>
      </c>
      <c r="D63" s="82">
        <f>Be!C20</f>
        <v>0</v>
      </c>
      <c r="E63" s="83">
        <f>Be!D20</f>
        <v>0</v>
      </c>
      <c r="F63" s="84">
        <f>Be!E20</f>
        <v>0</v>
      </c>
      <c r="G63" s="83">
        <f>Be!F20</f>
        <v>0</v>
      </c>
      <c r="H63" s="84">
        <f>Be!G20</f>
        <v>0</v>
      </c>
      <c r="I63" s="83">
        <f>Be!H20</f>
        <v>0</v>
      </c>
      <c r="J63" s="85">
        <f>Be!I20</f>
        <v>0</v>
      </c>
      <c r="K63" s="83">
        <f>Be!J20</f>
        <v>0</v>
      </c>
      <c r="L63" s="86">
        <f>Be!K20</f>
        <v>0</v>
      </c>
      <c r="M63" s="83">
        <f>Be!L20</f>
        <v>0</v>
      </c>
      <c r="N63" s="87">
        <f>Be!M20</f>
        <v>0</v>
      </c>
      <c r="O63" s="88"/>
      <c r="P63" s="89">
        <f>Be!O20</f>
        <v>0</v>
      </c>
    </row>
    <row r="64" spans="1:16" x14ac:dyDescent="0.25">
      <c r="A64" s="79" t="s">
        <v>75</v>
      </c>
      <c r="B64" s="80">
        <f>Be!A21</f>
        <v>0</v>
      </c>
      <c r="C64" s="81">
        <f>Be!B21</f>
        <v>0</v>
      </c>
      <c r="D64" s="82">
        <f>Be!C21</f>
        <v>0</v>
      </c>
      <c r="E64" s="83">
        <f>Be!D21</f>
        <v>0</v>
      </c>
      <c r="F64" s="84">
        <f>Be!E21</f>
        <v>0</v>
      </c>
      <c r="G64" s="83">
        <f>Be!F21</f>
        <v>0</v>
      </c>
      <c r="H64" s="84">
        <f>Be!G21</f>
        <v>0</v>
      </c>
      <c r="I64" s="83">
        <f>Be!H21</f>
        <v>0</v>
      </c>
      <c r="J64" s="85">
        <f>Be!I21</f>
        <v>0</v>
      </c>
      <c r="K64" s="83">
        <f>Be!J21</f>
        <v>0</v>
      </c>
      <c r="L64" s="86">
        <f>Be!K21</f>
        <v>0</v>
      </c>
      <c r="M64" s="83">
        <f>Be!L21</f>
        <v>0</v>
      </c>
      <c r="N64" s="87">
        <f>Be!M21</f>
        <v>0</v>
      </c>
      <c r="O64" s="88"/>
      <c r="P64" s="89">
        <f>Be!O21</f>
        <v>0</v>
      </c>
    </row>
    <row r="65" spans="1:16" x14ac:dyDescent="0.25">
      <c r="A65" s="90" t="s">
        <v>76</v>
      </c>
      <c r="B65" s="80">
        <f>Be!A22</f>
        <v>0</v>
      </c>
      <c r="C65" s="81">
        <f>Be!B22</f>
        <v>0</v>
      </c>
      <c r="D65" s="82">
        <f>Be!C22</f>
        <v>0</v>
      </c>
      <c r="E65" s="83">
        <f>Be!D22</f>
        <v>0</v>
      </c>
      <c r="F65" s="84">
        <f>Be!E22</f>
        <v>0</v>
      </c>
      <c r="G65" s="83">
        <f>Be!F22</f>
        <v>0</v>
      </c>
      <c r="H65" s="84">
        <f>Be!G22</f>
        <v>0</v>
      </c>
      <c r="I65" s="83">
        <f>Be!H22</f>
        <v>0</v>
      </c>
      <c r="J65" s="85">
        <f>Be!I22</f>
        <v>0</v>
      </c>
      <c r="K65" s="83">
        <f>Be!J22</f>
        <v>0</v>
      </c>
      <c r="L65" s="86">
        <f>Be!K22</f>
        <v>0</v>
      </c>
      <c r="M65" s="83">
        <f>Be!L22</f>
        <v>0</v>
      </c>
      <c r="N65" s="87">
        <f>Be!M22</f>
        <v>0</v>
      </c>
      <c r="O65" s="88"/>
      <c r="P65" s="89">
        <f>Be!O22</f>
        <v>0</v>
      </c>
    </row>
    <row r="66" spans="1:16" x14ac:dyDescent="0.25">
      <c r="A66" s="79" t="s">
        <v>77</v>
      </c>
      <c r="B66" s="80">
        <f>Be!A23</f>
        <v>0</v>
      </c>
      <c r="C66" s="81">
        <f>Be!B23</f>
        <v>0</v>
      </c>
      <c r="D66" s="82">
        <f>Be!C23</f>
        <v>0</v>
      </c>
      <c r="E66" s="83">
        <f>Be!D23</f>
        <v>0</v>
      </c>
      <c r="F66" s="84">
        <f>Be!E23</f>
        <v>0</v>
      </c>
      <c r="G66" s="83">
        <f>Be!F23</f>
        <v>0</v>
      </c>
      <c r="H66" s="84">
        <f>Be!G23</f>
        <v>0</v>
      </c>
      <c r="I66" s="83">
        <f>Be!H23</f>
        <v>0</v>
      </c>
      <c r="J66" s="85">
        <f>Be!I23</f>
        <v>0</v>
      </c>
      <c r="K66" s="83">
        <f>Be!J23</f>
        <v>0</v>
      </c>
      <c r="L66" s="86">
        <f>Be!K23</f>
        <v>0</v>
      </c>
      <c r="M66" s="83">
        <f>Be!L23</f>
        <v>0</v>
      </c>
      <c r="N66" s="87">
        <f>Be!M23</f>
        <v>0</v>
      </c>
      <c r="O66" s="88"/>
      <c r="P66" s="89">
        <f>Be!O23</f>
        <v>0</v>
      </c>
    </row>
    <row r="67" spans="1:16" x14ac:dyDescent="0.25">
      <c r="A67" s="90" t="s">
        <v>78</v>
      </c>
      <c r="B67" s="80">
        <f>Be!A24</f>
        <v>0</v>
      </c>
      <c r="C67" s="81">
        <f>Be!B24</f>
        <v>0</v>
      </c>
      <c r="D67" s="82">
        <f>Be!C24</f>
        <v>0</v>
      </c>
      <c r="E67" s="83">
        <f>Be!D24</f>
        <v>0</v>
      </c>
      <c r="F67" s="84">
        <f>Be!E24</f>
        <v>0</v>
      </c>
      <c r="G67" s="83">
        <f>Be!F24</f>
        <v>0</v>
      </c>
      <c r="H67" s="84">
        <f>Be!G24</f>
        <v>0</v>
      </c>
      <c r="I67" s="83">
        <f>Be!H24</f>
        <v>0</v>
      </c>
      <c r="J67" s="85">
        <f>Be!I24</f>
        <v>0</v>
      </c>
      <c r="K67" s="83">
        <f>Be!J24</f>
        <v>0</v>
      </c>
      <c r="L67" s="86">
        <f>Be!K24</f>
        <v>0</v>
      </c>
      <c r="M67" s="83">
        <f>Be!L24</f>
        <v>0</v>
      </c>
      <c r="N67" s="87">
        <f>Be!M24</f>
        <v>0</v>
      </c>
      <c r="O67" s="88"/>
      <c r="P67" s="89">
        <f>Be!O24</f>
        <v>0</v>
      </c>
    </row>
    <row r="68" spans="1:16" x14ac:dyDescent="0.25">
      <c r="A68" s="79" t="s">
        <v>79</v>
      </c>
      <c r="B68" s="80">
        <f>Be!A25</f>
        <v>0</v>
      </c>
      <c r="C68" s="81">
        <f>Be!B25</f>
        <v>0</v>
      </c>
      <c r="D68" s="82">
        <f>Be!C25</f>
        <v>0</v>
      </c>
      <c r="E68" s="83">
        <f>Be!D25</f>
        <v>0</v>
      </c>
      <c r="F68" s="84">
        <f>Be!E25</f>
        <v>0</v>
      </c>
      <c r="G68" s="83">
        <f>Be!F25</f>
        <v>0</v>
      </c>
      <c r="H68" s="84">
        <f>Be!G25</f>
        <v>0</v>
      </c>
      <c r="I68" s="83">
        <f>Be!H25</f>
        <v>0</v>
      </c>
      <c r="J68" s="85">
        <f>Be!I25</f>
        <v>0</v>
      </c>
      <c r="K68" s="83">
        <f>Be!J25</f>
        <v>0</v>
      </c>
      <c r="L68" s="86">
        <f>Be!K25</f>
        <v>0</v>
      </c>
      <c r="M68" s="83">
        <f>Be!L25</f>
        <v>0</v>
      </c>
      <c r="N68" s="87">
        <f>Be!M25</f>
        <v>0</v>
      </c>
      <c r="O68" s="88"/>
      <c r="P68" s="89">
        <f>Be!O25</f>
        <v>0</v>
      </c>
    </row>
    <row r="69" spans="1:16" x14ac:dyDescent="0.25">
      <c r="A69" s="90" t="s">
        <v>80</v>
      </c>
      <c r="B69" s="80">
        <f>Be!A44</f>
        <v>0</v>
      </c>
      <c r="C69" s="81">
        <f>Be!B44</f>
        <v>0</v>
      </c>
      <c r="D69" s="82">
        <f>Be!C44</f>
        <v>0</v>
      </c>
      <c r="E69" s="83">
        <f>Be!D44</f>
        <v>0</v>
      </c>
      <c r="F69" s="84">
        <f>Be!E44</f>
        <v>0</v>
      </c>
      <c r="G69" s="83">
        <f>Be!F44</f>
        <v>0</v>
      </c>
      <c r="H69" s="84">
        <f>Be!G44</f>
        <v>0</v>
      </c>
      <c r="I69" s="83">
        <f>Be!H44</f>
        <v>0</v>
      </c>
      <c r="J69" s="85">
        <f>Be!I44</f>
        <v>0</v>
      </c>
      <c r="K69" s="83">
        <f>Be!J44</f>
        <v>0</v>
      </c>
      <c r="L69" s="86">
        <f>Be!K44</f>
        <v>0</v>
      </c>
      <c r="M69" s="83">
        <f>Be!L44</f>
        <v>0</v>
      </c>
      <c r="N69" s="87">
        <f>Be!M44</f>
        <v>0</v>
      </c>
      <c r="O69" s="88"/>
      <c r="P69" s="89" t="str">
        <f>Be!A37</f>
        <v>Jókai Mór</v>
      </c>
    </row>
    <row r="70" spans="1:16" x14ac:dyDescent="0.25">
      <c r="A70" s="79" t="s">
        <v>81</v>
      </c>
      <c r="B70" s="80">
        <f>Be!A64</f>
        <v>0</v>
      </c>
      <c r="C70" s="81">
        <f>Be!B64</f>
        <v>0</v>
      </c>
      <c r="D70" s="82">
        <f>Be!C64</f>
        <v>0</v>
      </c>
      <c r="E70" s="83">
        <f>Be!D64</f>
        <v>0</v>
      </c>
      <c r="F70" s="84">
        <f>Be!E64</f>
        <v>0</v>
      </c>
      <c r="G70" s="83">
        <f>Be!F64</f>
        <v>0</v>
      </c>
      <c r="H70" s="84">
        <f>Be!G64</f>
        <v>0</v>
      </c>
      <c r="I70" s="83">
        <f>Be!H64</f>
        <v>0</v>
      </c>
      <c r="J70" s="85">
        <f>Be!I64</f>
        <v>0</v>
      </c>
      <c r="K70" s="83">
        <f>Be!J64</f>
        <v>0</v>
      </c>
      <c r="L70" s="86">
        <f>Be!K64</f>
        <v>0</v>
      </c>
      <c r="M70" s="83">
        <f>Be!L64</f>
        <v>0</v>
      </c>
      <c r="N70" s="87">
        <f>Be!M64</f>
        <v>0</v>
      </c>
      <c r="O70" s="88"/>
      <c r="P70" s="89" t="str">
        <f>Be!A57</f>
        <v>Tiszavasvári Kabay</v>
      </c>
    </row>
    <row r="71" spans="1:16" x14ac:dyDescent="0.25">
      <c r="A71" s="90" t="s">
        <v>82</v>
      </c>
      <c r="B71" s="80">
        <f>Be!A94</f>
        <v>0</v>
      </c>
      <c r="C71" s="81">
        <f>Be!B94</f>
        <v>0</v>
      </c>
      <c r="D71" s="82">
        <f>Be!C94</f>
        <v>0</v>
      </c>
      <c r="E71" s="83">
        <f>Be!D94</f>
        <v>0</v>
      </c>
      <c r="F71" s="84">
        <f>Be!E94</f>
        <v>0</v>
      </c>
      <c r="G71" s="83">
        <f>Be!F94</f>
        <v>0</v>
      </c>
      <c r="H71" s="84">
        <f>Be!G94</f>
        <v>0</v>
      </c>
      <c r="I71" s="83">
        <f>Be!H94</f>
        <v>0</v>
      </c>
      <c r="J71" s="85">
        <f>Be!I94</f>
        <v>0</v>
      </c>
      <c r="K71" s="83">
        <f>Be!J94</f>
        <v>0</v>
      </c>
      <c r="L71" s="86">
        <f>Be!K94</f>
        <v>0</v>
      </c>
      <c r="M71" s="83">
        <f>Be!L94</f>
        <v>0</v>
      </c>
      <c r="N71" s="87">
        <f>Be!M94</f>
        <v>0</v>
      </c>
      <c r="O71" s="88"/>
      <c r="P71" s="89" t="str">
        <f>Be!A87</f>
        <v>Móra I</v>
      </c>
    </row>
    <row r="72" spans="1:16" x14ac:dyDescent="0.25">
      <c r="A72" s="79" t="s">
        <v>83</v>
      </c>
      <c r="B72" s="80">
        <f>Be!A104</f>
        <v>0</v>
      </c>
      <c r="C72" s="81">
        <f>Be!B104</f>
        <v>0</v>
      </c>
      <c r="D72" s="82">
        <f>Be!C104</f>
        <v>0</v>
      </c>
      <c r="E72" s="83">
        <f>Be!D104</f>
        <v>0</v>
      </c>
      <c r="F72" s="84">
        <f>Be!E104</f>
        <v>0</v>
      </c>
      <c r="G72" s="83">
        <f>Be!F104</f>
        <v>0</v>
      </c>
      <c r="H72" s="84">
        <f>Be!G104</f>
        <v>0</v>
      </c>
      <c r="I72" s="83">
        <f>Be!H104</f>
        <v>0</v>
      </c>
      <c r="J72" s="85">
        <f>Be!I104</f>
        <v>0</v>
      </c>
      <c r="K72" s="83">
        <f>Be!J104</f>
        <v>0</v>
      </c>
      <c r="L72" s="86">
        <f>Be!K104</f>
        <v>0</v>
      </c>
      <c r="M72" s="83">
        <f>Be!L104</f>
        <v>0</v>
      </c>
      <c r="N72" s="87">
        <f>Be!M104</f>
        <v>0</v>
      </c>
      <c r="O72" s="88"/>
      <c r="P72" s="89" t="str">
        <f>Be!A97</f>
        <v>Móra II</v>
      </c>
    </row>
    <row r="73" spans="1:16" x14ac:dyDescent="0.25">
      <c r="A73" s="90" t="s">
        <v>84</v>
      </c>
      <c r="B73" s="80">
        <f>Be!A109</f>
        <v>0</v>
      </c>
      <c r="C73" s="81">
        <f>Be!B109</f>
        <v>0</v>
      </c>
      <c r="D73" s="82">
        <f>Be!C109</f>
        <v>0</v>
      </c>
      <c r="E73" s="83">
        <f>Be!D109</f>
        <v>0</v>
      </c>
      <c r="F73" s="84">
        <f>Be!E109</f>
        <v>0</v>
      </c>
      <c r="G73" s="83">
        <f>Be!F109</f>
        <v>0</v>
      </c>
      <c r="H73" s="84">
        <f>Be!G109</f>
        <v>0</v>
      </c>
      <c r="I73" s="83">
        <f>Be!H109</f>
        <v>0</v>
      </c>
      <c r="J73" s="85">
        <f>Be!I109</f>
        <v>0</v>
      </c>
      <c r="K73" s="83">
        <f>Be!J109</f>
        <v>0</v>
      </c>
      <c r="L73" s="86">
        <f>Be!K109</f>
        <v>0</v>
      </c>
      <c r="M73" s="83">
        <f>Be!L109</f>
        <v>0</v>
      </c>
      <c r="N73" s="87">
        <f>Be!M109</f>
        <v>0</v>
      </c>
      <c r="O73" s="88"/>
      <c r="P73" s="89">
        <f>Be!A107</f>
        <v>0</v>
      </c>
    </row>
    <row r="74" spans="1:16" x14ac:dyDescent="0.25">
      <c r="A74" s="79" t="s">
        <v>85</v>
      </c>
      <c r="B74" s="80">
        <f>Be!A110</f>
        <v>0</v>
      </c>
      <c r="C74" s="81">
        <f>Be!B110</f>
        <v>0</v>
      </c>
      <c r="D74" s="82">
        <f>Be!C110</f>
        <v>0</v>
      </c>
      <c r="E74" s="83">
        <f>Be!D110</f>
        <v>0</v>
      </c>
      <c r="F74" s="84">
        <f>Be!E110</f>
        <v>0</v>
      </c>
      <c r="G74" s="83">
        <f>Be!F110</f>
        <v>0</v>
      </c>
      <c r="H74" s="84">
        <f>Be!G110</f>
        <v>0</v>
      </c>
      <c r="I74" s="83">
        <f>Be!H110</f>
        <v>0</v>
      </c>
      <c r="J74" s="85">
        <f>Be!I110</f>
        <v>0</v>
      </c>
      <c r="K74" s="83">
        <f>Be!J110</f>
        <v>0</v>
      </c>
      <c r="L74" s="86">
        <f>Be!K110</f>
        <v>0</v>
      </c>
      <c r="M74" s="83">
        <f>Be!L110</f>
        <v>0</v>
      </c>
      <c r="N74" s="87">
        <f>Be!M110</f>
        <v>0</v>
      </c>
      <c r="O74" s="88"/>
      <c r="P74" s="89">
        <f>Be!A107</f>
        <v>0</v>
      </c>
    </row>
    <row r="75" spans="1:16" x14ac:dyDescent="0.25">
      <c r="A75" s="90" t="s">
        <v>86</v>
      </c>
      <c r="B75" s="80">
        <f>Be!A111</f>
        <v>0</v>
      </c>
      <c r="C75" s="81">
        <f>Be!B111</f>
        <v>0</v>
      </c>
      <c r="D75" s="82">
        <f>Be!C111</f>
        <v>0</v>
      </c>
      <c r="E75" s="83">
        <f>Be!D111</f>
        <v>0</v>
      </c>
      <c r="F75" s="84">
        <f>Be!E111</f>
        <v>0</v>
      </c>
      <c r="G75" s="83">
        <f>Be!F111</f>
        <v>0</v>
      </c>
      <c r="H75" s="84">
        <f>Be!G111</f>
        <v>0</v>
      </c>
      <c r="I75" s="83">
        <f>Be!H111</f>
        <v>0</v>
      </c>
      <c r="J75" s="85">
        <f>Be!I111</f>
        <v>0</v>
      </c>
      <c r="K75" s="83">
        <f>Be!J111</f>
        <v>0</v>
      </c>
      <c r="L75" s="86">
        <f>Be!K111</f>
        <v>0</v>
      </c>
      <c r="M75" s="83">
        <f>Be!L111</f>
        <v>0</v>
      </c>
      <c r="N75" s="87">
        <f>Be!M111</f>
        <v>0</v>
      </c>
      <c r="O75" s="88"/>
      <c r="P75" s="89">
        <f>Be!A107</f>
        <v>0</v>
      </c>
    </row>
    <row r="76" spans="1:16" x14ac:dyDescent="0.25">
      <c r="A76" s="79" t="s">
        <v>87</v>
      </c>
      <c r="B76" s="80">
        <f>Be!A112</f>
        <v>0</v>
      </c>
      <c r="C76" s="81">
        <f>Be!B112</f>
        <v>0</v>
      </c>
      <c r="D76" s="82">
        <f>Be!C112</f>
        <v>0</v>
      </c>
      <c r="E76" s="83">
        <f>Be!D112</f>
        <v>0</v>
      </c>
      <c r="F76" s="84">
        <f>Be!E112</f>
        <v>0</v>
      </c>
      <c r="G76" s="83">
        <f>Be!F112</f>
        <v>0</v>
      </c>
      <c r="H76" s="84">
        <f>Be!G112</f>
        <v>0</v>
      </c>
      <c r="I76" s="83">
        <f>Be!H112</f>
        <v>0</v>
      </c>
      <c r="J76" s="85">
        <f>Be!I112</f>
        <v>0</v>
      </c>
      <c r="K76" s="83">
        <f>Be!J112</f>
        <v>0</v>
      </c>
      <c r="L76" s="86">
        <f>Be!K112</f>
        <v>0</v>
      </c>
      <c r="M76" s="83">
        <f>Be!L112</f>
        <v>0</v>
      </c>
      <c r="N76" s="87">
        <f>Be!M112</f>
        <v>0</v>
      </c>
      <c r="O76" s="88"/>
      <c r="P76" s="89">
        <f>Be!A107</f>
        <v>0</v>
      </c>
    </row>
    <row r="77" spans="1:16" x14ac:dyDescent="0.25">
      <c r="A77" s="90" t="s">
        <v>88</v>
      </c>
      <c r="B77" s="80">
        <f>Be!A113</f>
        <v>0</v>
      </c>
      <c r="C77" s="81">
        <f>Be!B113</f>
        <v>0</v>
      </c>
      <c r="D77" s="82">
        <f>Be!C113</f>
        <v>0</v>
      </c>
      <c r="E77" s="83">
        <f>Be!D113</f>
        <v>0</v>
      </c>
      <c r="F77" s="84">
        <f>Be!E113</f>
        <v>0</v>
      </c>
      <c r="G77" s="83">
        <f>Be!F113</f>
        <v>0</v>
      </c>
      <c r="H77" s="84">
        <f>Be!G113</f>
        <v>0</v>
      </c>
      <c r="I77" s="83">
        <f>Be!H113</f>
        <v>0</v>
      </c>
      <c r="J77" s="85">
        <f>Be!I113</f>
        <v>0</v>
      </c>
      <c r="K77" s="83">
        <f>Be!J113</f>
        <v>0</v>
      </c>
      <c r="L77" s="86">
        <f>Be!K113</f>
        <v>0</v>
      </c>
      <c r="M77" s="83">
        <f>Be!L113</f>
        <v>0</v>
      </c>
      <c r="N77" s="87">
        <f>Be!M113</f>
        <v>0</v>
      </c>
      <c r="O77" s="88"/>
      <c r="P77" s="89">
        <f>Be!A107</f>
        <v>0</v>
      </c>
    </row>
    <row r="78" spans="1:16" x14ac:dyDescent="0.25">
      <c r="A78" s="79" t="s">
        <v>89</v>
      </c>
      <c r="B78" s="80">
        <f>Be!A114</f>
        <v>0</v>
      </c>
      <c r="C78" s="81">
        <f>Be!B114</f>
        <v>0</v>
      </c>
      <c r="D78" s="82">
        <f>Be!C114</f>
        <v>0</v>
      </c>
      <c r="E78" s="83">
        <f>Be!D114</f>
        <v>0</v>
      </c>
      <c r="F78" s="84">
        <f>Be!E114</f>
        <v>0</v>
      </c>
      <c r="G78" s="83">
        <f>Be!F114</f>
        <v>0</v>
      </c>
      <c r="H78" s="84">
        <f>Be!G114</f>
        <v>0</v>
      </c>
      <c r="I78" s="83">
        <f>Be!H114</f>
        <v>0</v>
      </c>
      <c r="J78" s="85">
        <f>Be!I114</f>
        <v>0</v>
      </c>
      <c r="K78" s="83">
        <f>Be!J114</f>
        <v>0</v>
      </c>
      <c r="L78" s="86">
        <f>Be!K114</f>
        <v>0</v>
      </c>
      <c r="M78" s="83">
        <f>Be!L114</f>
        <v>0</v>
      </c>
      <c r="N78" s="87">
        <f>Be!M114</f>
        <v>0</v>
      </c>
      <c r="O78" s="88"/>
      <c r="P78" s="89">
        <f>Be!A107</f>
        <v>0</v>
      </c>
    </row>
    <row r="79" spans="1:16" x14ac:dyDescent="0.25">
      <c r="A79" s="90" t="s">
        <v>90</v>
      </c>
      <c r="B79" s="80">
        <f>Be!A119</f>
        <v>0</v>
      </c>
      <c r="C79" s="81">
        <f>Be!B119</f>
        <v>0</v>
      </c>
      <c r="D79" s="82">
        <f>Be!C119</f>
        <v>0</v>
      </c>
      <c r="E79" s="83">
        <f>Be!D119</f>
        <v>0</v>
      </c>
      <c r="F79" s="84">
        <f>Be!E119</f>
        <v>0</v>
      </c>
      <c r="G79" s="83">
        <f>Be!F119</f>
        <v>0</v>
      </c>
      <c r="H79" s="84">
        <f>Be!G119</f>
        <v>0</v>
      </c>
      <c r="I79" s="83">
        <f>Be!H119</f>
        <v>0</v>
      </c>
      <c r="J79" s="85">
        <f>Be!I119</f>
        <v>0</v>
      </c>
      <c r="K79" s="83">
        <f>Be!J119</f>
        <v>0</v>
      </c>
      <c r="L79" s="86">
        <f>Be!K119</f>
        <v>0</v>
      </c>
      <c r="M79" s="83">
        <f>Be!L119</f>
        <v>0</v>
      </c>
      <c r="N79" s="87">
        <f>Be!M119</f>
        <v>0</v>
      </c>
      <c r="O79" s="88"/>
      <c r="P79" s="89">
        <f>Be!A117</f>
        <v>0</v>
      </c>
    </row>
    <row r="80" spans="1:16" x14ac:dyDescent="0.25">
      <c r="A80" s="79" t="s">
        <v>91</v>
      </c>
      <c r="B80" s="80">
        <f>Be!A120</f>
        <v>0</v>
      </c>
      <c r="C80" s="81">
        <f>Be!B120</f>
        <v>0</v>
      </c>
      <c r="D80" s="82">
        <f>Be!C120</f>
        <v>0</v>
      </c>
      <c r="E80" s="83">
        <f>Be!D120</f>
        <v>0</v>
      </c>
      <c r="F80" s="84">
        <f>Be!E120</f>
        <v>0</v>
      </c>
      <c r="G80" s="83">
        <f>Be!F120</f>
        <v>0</v>
      </c>
      <c r="H80" s="84">
        <f>Be!G120</f>
        <v>0</v>
      </c>
      <c r="I80" s="83">
        <f>Be!H120</f>
        <v>0</v>
      </c>
      <c r="J80" s="85">
        <f>Be!I120</f>
        <v>0</v>
      </c>
      <c r="K80" s="83">
        <f>Be!J120</f>
        <v>0</v>
      </c>
      <c r="L80" s="86">
        <f>Be!K120</f>
        <v>0</v>
      </c>
      <c r="M80" s="83">
        <f>Be!L120</f>
        <v>0</v>
      </c>
      <c r="N80" s="87">
        <f>Be!M120</f>
        <v>0</v>
      </c>
      <c r="O80" s="88"/>
      <c r="P80" s="89">
        <f>Be!A117</f>
        <v>0</v>
      </c>
    </row>
    <row r="81" spans="1:16" x14ac:dyDescent="0.25">
      <c r="A81" s="90" t="s">
        <v>92</v>
      </c>
      <c r="B81" s="80">
        <f>Be!A121</f>
        <v>0</v>
      </c>
      <c r="C81" s="81">
        <f>Be!B121</f>
        <v>0</v>
      </c>
      <c r="D81" s="82">
        <f>Be!C121</f>
        <v>0</v>
      </c>
      <c r="E81" s="83">
        <f>Be!D121</f>
        <v>0</v>
      </c>
      <c r="F81" s="84">
        <f>Be!E121</f>
        <v>0</v>
      </c>
      <c r="G81" s="83">
        <f>Be!F121</f>
        <v>0</v>
      </c>
      <c r="H81" s="84">
        <f>Be!G121</f>
        <v>0</v>
      </c>
      <c r="I81" s="83">
        <f>Be!H121</f>
        <v>0</v>
      </c>
      <c r="J81" s="85">
        <f>Be!I121</f>
        <v>0</v>
      </c>
      <c r="K81" s="83">
        <f>Be!J121</f>
        <v>0</v>
      </c>
      <c r="L81" s="86">
        <f>Be!K121</f>
        <v>0</v>
      </c>
      <c r="M81" s="83">
        <f>Be!L121</f>
        <v>0</v>
      </c>
      <c r="N81" s="87">
        <f>Be!M121</f>
        <v>0</v>
      </c>
      <c r="O81" s="88"/>
      <c r="P81" s="89">
        <f>Be!A117</f>
        <v>0</v>
      </c>
    </row>
    <row r="82" spans="1:16" x14ac:dyDescent="0.25">
      <c r="A82" s="79" t="s">
        <v>93</v>
      </c>
      <c r="B82" s="80">
        <f>Be!A122</f>
        <v>0</v>
      </c>
      <c r="C82" s="81">
        <f>Be!B122</f>
        <v>0</v>
      </c>
      <c r="D82" s="82">
        <f>Be!C122</f>
        <v>0</v>
      </c>
      <c r="E82" s="83">
        <f>Be!D122</f>
        <v>0</v>
      </c>
      <c r="F82" s="84">
        <f>Be!E122</f>
        <v>0</v>
      </c>
      <c r="G82" s="83">
        <f>Be!F122</f>
        <v>0</v>
      </c>
      <c r="H82" s="84">
        <f>Be!G122</f>
        <v>0</v>
      </c>
      <c r="I82" s="83">
        <f>Be!H122</f>
        <v>0</v>
      </c>
      <c r="J82" s="85">
        <f>Be!I122</f>
        <v>0</v>
      </c>
      <c r="K82" s="83">
        <f>Be!J122</f>
        <v>0</v>
      </c>
      <c r="L82" s="86">
        <f>Be!K122</f>
        <v>0</v>
      </c>
      <c r="M82" s="83">
        <f>Be!L122</f>
        <v>0</v>
      </c>
      <c r="N82" s="87">
        <f>Be!M122</f>
        <v>0</v>
      </c>
      <c r="O82" s="88"/>
      <c r="P82" s="89">
        <f>Be!A117</f>
        <v>0</v>
      </c>
    </row>
    <row r="83" spans="1:16" x14ac:dyDescent="0.25">
      <c r="A83" s="90" t="s">
        <v>94</v>
      </c>
      <c r="B83" s="80">
        <f>Be!A123</f>
        <v>0</v>
      </c>
      <c r="C83" s="81">
        <f>Be!B123</f>
        <v>0</v>
      </c>
      <c r="D83" s="82">
        <f>Be!C123</f>
        <v>0</v>
      </c>
      <c r="E83" s="83">
        <f>Be!D123</f>
        <v>0</v>
      </c>
      <c r="F83" s="84">
        <f>Be!E123</f>
        <v>0</v>
      </c>
      <c r="G83" s="83">
        <f>Be!F123</f>
        <v>0</v>
      </c>
      <c r="H83" s="84">
        <f>Be!G123</f>
        <v>0</v>
      </c>
      <c r="I83" s="83">
        <f>Be!H123</f>
        <v>0</v>
      </c>
      <c r="J83" s="85">
        <f>Be!I123</f>
        <v>0</v>
      </c>
      <c r="K83" s="83">
        <f>Be!J123</f>
        <v>0</v>
      </c>
      <c r="L83" s="86">
        <f>Be!K123</f>
        <v>0</v>
      </c>
      <c r="M83" s="83">
        <f>Be!L123</f>
        <v>0</v>
      </c>
      <c r="N83" s="87">
        <f>Be!M123</f>
        <v>0</v>
      </c>
      <c r="O83" s="88"/>
      <c r="P83" s="89">
        <f>Be!A117</f>
        <v>0</v>
      </c>
    </row>
    <row r="84" spans="1:16" x14ac:dyDescent="0.25">
      <c r="A84" s="79" t="s">
        <v>95</v>
      </c>
      <c r="B84" s="80">
        <f>Be!A124</f>
        <v>0</v>
      </c>
      <c r="C84" s="81">
        <f>Be!B124</f>
        <v>0</v>
      </c>
      <c r="D84" s="82">
        <f>Be!C124</f>
        <v>0</v>
      </c>
      <c r="E84" s="83">
        <f>Be!D124</f>
        <v>0</v>
      </c>
      <c r="F84" s="84">
        <f>Be!E124</f>
        <v>0</v>
      </c>
      <c r="G84" s="83">
        <f>Be!F124</f>
        <v>0</v>
      </c>
      <c r="H84" s="84">
        <f>Be!G124</f>
        <v>0</v>
      </c>
      <c r="I84" s="83">
        <f>Be!H124</f>
        <v>0</v>
      </c>
      <c r="J84" s="85">
        <f>Be!I124</f>
        <v>0</v>
      </c>
      <c r="K84" s="83">
        <f>Be!J124</f>
        <v>0</v>
      </c>
      <c r="L84" s="86">
        <f>Be!K124</f>
        <v>0</v>
      </c>
      <c r="M84" s="83">
        <f>Be!L124</f>
        <v>0</v>
      </c>
      <c r="N84" s="87">
        <f>Be!M124</f>
        <v>0</v>
      </c>
      <c r="O84" s="88"/>
      <c r="P84" s="89">
        <f>Be!A117</f>
        <v>0</v>
      </c>
    </row>
    <row r="85" spans="1:16" x14ac:dyDescent="0.25">
      <c r="A85" s="90" t="s">
        <v>96</v>
      </c>
      <c r="B85" s="80">
        <f>Be!A129</f>
        <v>0</v>
      </c>
      <c r="C85" s="81">
        <f>Be!B129</f>
        <v>0</v>
      </c>
      <c r="D85" s="82">
        <f>Be!C129</f>
        <v>0</v>
      </c>
      <c r="E85" s="83">
        <f>Be!D129</f>
        <v>0</v>
      </c>
      <c r="F85" s="84">
        <f>Be!E129</f>
        <v>0</v>
      </c>
      <c r="G85" s="83">
        <f>Be!F129</f>
        <v>0</v>
      </c>
      <c r="H85" s="84">
        <f>Be!G129</f>
        <v>0</v>
      </c>
      <c r="I85" s="83">
        <f>Be!H129</f>
        <v>0</v>
      </c>
      <c r="J85" s="85">
        <f>Be!I129</f>
        <v>0</v>
      </c>
      <c r="K85" s="83">
        <f>Be!J129</f>
        <v>0</v>
      </c>
      <c r="L85" s="86">
        <f>Be!K129</f>
        <v>0</v>
      </c>
      <c r="M85" s="83">
        <f>Be!L129</f>
        <v>0</v>
      </c>
      <c r="N85" s="87">
        <f>Be!M129</f>
        <v>0</v>
      </c>
      <c r="O85" s="88"/>
      <c r="P85" s="89">
        <f>Be!A127</f>
        <v>0</v>
      </c>
    </row>
    <row r="86" spans="1:16" x14ac:dyDescent="0.25">
      <c r="A86" s="79" t="s">
        <v>97</v>
      </c>
      <c r="B86" s="80">
        <f>Be!A130</f>
        <v>0</v>
      </c>
      <c r="C86" s="81">
        <f>Be!B130</f>
        <v>0</v>
      </c>
      <c r="D86" s="82">
        <f>Be!C130</f>
        <v>0</v>
      </c>
      <c r="E86" s="83">
        <f>Be!D130</f>
        <v>0</v>
      </c>
      <c r="F86" s="84">
        <f>Be!E130</f>
        <v>0</v>
      </c>
      <c r="G86" s="83">
        <f>Be!F130</f>
        <v>0</v>
      </c>
      <c r="H86" s="84">
        <f>Be!G130</f>
        <v>0</v>
      </c>
      <c r="I86" s="83">
        <f>Be!H130</f>
        <v>0</v>
      </c>
      <c r="J86" s="85">
        <f>Be!I130</f>
        <v>0</v>
      </c>
      <c r="K86" s="83">
        <f>Be!J130</f>
        <v>0</v>
      </c>
      <c r="L86" s="86">
        <f>Be!K130</f>
        <v>0</v>
      </c>
      <c r="M86" s="83">
        <f>Be!L130</f>
        <v>0</v>
      </c>
      <c r="N86" s="87">
        <f>Be!M130</f>
        <v>0</v>
      </c>
      <c r="O86" s="88"/>
      <c r="P86" s="89">
        <f>Be!A127</f>
        <v>0</v>
      </c>
    </row>
    <row r="87" spans="1:16" x14ac:dyDescent="0.25">
      <c r="A87" s="90" t="s">
        <v>98</v>
      </c>
      <c r="B87" s="80">
        <f>Be!A131</f>
        <v>0</v>
      </c>
      <c r="C87" s="81">
        <f>Be!B131</f>
        <v>0</v>
      </c>
      <c r="D87" s="82">
        <f>Be!C131</f>
        <v>0</v>
      </c>
      <c r="E87" s="83">
        <f>Be!D131</f>
        <v>0</v>
      </c>
      <c r="F87" s="84">
        <f>Be!E131</f>
        <v>0</v>
      </c>
      <c r="G87" s="83">
        <f>Be!F131</f>
        <v>0</v>
      </c>
      <c r="H87" s="84">
        <f>Be!G131</f>
        <v>0</v>
      </c>
      <c r="I87" s="83">
        <f>Be!H131</f>
        <v>0</v>
      </c>
      <c r="J87" s="85">
        <f>Be!I131</f>
        <v>0</v>
      </c>
      <c r="K87" s="83">
        <f>Be!J131</f>
        <v>0</v>
      </c>
      <c r="L87" s="86">
        <f>Be!K131</f>
        <v>0</v>
      </c>
      <c r="M87" s="83">
        <f>Be!L131</f>
        <v>0</v>
      </c>
      <c r="N87" s="87">
        <f>Be!M131</f>
        <v>0</v>
      </c>
      <c r="O87" s="88"/>
      <c r="P87" s="89">
        <f>Be!A127</f>
        <v>0</v>
      </c>
    </row>
    <row r="88" spans="1:16" x14ac:dyDescent="0.25">
      <c r="A88" s="79" t="s">
        <v>99</v>
      </c>
      <c r="B88" s="80">
        <f>Be!A132</f>
        <v>0</v>
      </c>
      <c r="C88" s="81">
        <f>Be!B132</f>
        <v>0</v>
      </c>
      <c r="D88" s="82">
        <f>Be!C132</f>
        <v>0</v>
      </c>
      <c r="E88" s="83">
        <f>Be!D132</f>
        <v>0</v>
      </c>
      <c r="F88" s="84">
        <f>Be!E132</f>
        <v>0</v>
      </c>
      <c r="G88" s="83">
        <f>Be!F132</f>
        <v>0</v>
      </c>
      <c r="H88" s="84">
        <f>Be!G132</f>
        <v>0</v>
      </c>
      <c r="I88" s="83">
        <f>Be!H132</f>
        <v>0</v>
      </c>
      <c r="J88" s="85">
        <f>Be!I132</f>
        <v>0</v>
      </c>
      <c r="K88" s="83">
        <f>Be!J132</f>
        <v>0</v>
      </c>
      <c r="L88" s="86">
        <f>Be!K132</f>
        <v>0</v>
      </c>
      <c r="M88" s="83">
        <f>Be!L132</f>
        <v>0</v>
      </c>
      <c r="N88" s="87">
        <f>Be!M132</f>
        <v>0</v>
      </c>
      <c r="O88" s="88"/>
      <c r="P88" s="89">
        <f>Be!A127</f>
        <v>0</v>
      </c>
    </row>
    <row r="89" spans="1:16" x14ac:dyDescent="0.25">
      <c r="A89" s="90" t="s">
        <v>100</v>
      </c>
      <c r="B89" s="80">
        <f>Be!A133</f>
        <v>0</v>
      </c>
      <c r="C89" s="81">
        <f>Be!B133</f>
        <v>0</v>
      </c>
      <c r="D89" s="82">
        <f>Be!C133</f>
        <v>0</v>
      </c>
      <c r="E89" s="83">
        <f>Be!D133</f>
        <v>0</v>
      </c>
      <c r="F89" s="84">
        <f>Be!E133</f>
        <v>0</v>
      </c>
      <c r="G89" s="83">
        <f>Be!F133</f>
        <v>0</v>
      </c>
      <c r="H89" s="84">
        <f>Be!G133</f>
        <v>0</v>
      </c>
      <c r="I89" s="83">
        <f>Be!H133</f>
        <v>0</v>
      </c>
      <c r="J89" s="85">
        <f>Be!I133</f>
        <v>0</v>
      </c>
      <c r="K89" s="83">
        <f>Be!J133</f>
        <v>0</v>
      </c>
      <c r="L89" s="86">
        <f>Be!K133</f>
        <v>0</v>
      </c>
      <c r="M89" s="83">
        <f>Be!L133</f>
        <v>0</v>
      </c>
      <c r="N89" s="87">
        <f>Be!M133</f>
        <v>0</v>
      </c>
      <c r="O89" s="88"/>
      <c r="P89" s="89">
        <f>Be!A127</f>
        <v>0</v>
      </c>
    </row>
    <row r="90" spans="1:16" x14ac:dyDescent="0.25">
      <c r="A90" s="79" t="s">
        <v>101</v>
      </c>
      <c r="B90" s="80">
        <f>Be!A134</f>
        <v>0</v>
      </c>
      <c r="C90" s="81">
        <f>Be!B134</f>
        <v>0</v>
      </c>
      <c r="D90" s="82">
        <f>Be!C134</f>
        <v>0</v>
      </c>
      <c r="E90" s="83">
        <f>Be!D134</f>
        <v>0</v>
      </c>
      <c r="F90" s="84">
        <f>Be!E134</f>
        <v>0</v>
      </c>
      <c r="G90" s="83">
        <f>Be!F134</f>
        <v>0</v>
      </c>
      <c r="H90" s="84">
        <f>Be!G134</f>
        <v>0</v>
      </c>
      <c r="I90" s="83">
        <f>Be!H134</f>
        <v>0</v>
      </c>
      <c r="J90" s="85">
        <f>Be!I134</f>
        <v>0</v>
      </c>
      <c r="K90" s="83">
        <f>Be!J134</f>
        <v>0</v>
      </c>
      <c r="L90" s="86">
        <f>Be!K134</f>
        <v>0</v>
      </c>
      <c r="M90" s="83">
        <f>Be!L134</f>
        <v>0</v>
      </c>
      <c r="N90" s="87">
        <f>Be!M134</f>
        <v>0</v>
      </c>
      <c r="O90" s="88"/>
      <c r="P90" s="89">
        <f>Be!A127</f>
        <v>0</v>
      </c>
    </row>
    <row r="91" spans="1:16" x14ac:dyDescent="0.25">
      <c r="A91" s="90" t="s">
        <v>102</v>
      </c>
      <c r="B91" s="80">
        <f>Be!A139</f>
        <v>0</v>
      </c>
      <c r="C91" s="81">
        <f>Be!B139</f>
        <v>0</v>
      </c>
      <c r="D91" s="82">
        <f>Be!C139</f>
        <v>0</v>
      </c>
      <c r="E91" s="83">
        <f>Be!D139</f>
        <v>0</v>
      </c>
      <c r="F91" s="84">
        <f>Be!E139</f>
        <v>0</v>
      </c>
      <c r="G91" s="83">
        <f>Be!F139</f>
        <v>0</v>
      </c>
      <c r="H91" s="84">
        <f>Be!G139</f>
        <v>0</v>
      </c>
      <c r="I91" s="83">
        <f>Be!H139</f>
        <v>0</v>
      </c>
      <c r="J91" s="85">
        <f>Be!I139</f>
        <v>0</v>
      </c>
      <c r="K91" s="83">
        <f>Be!J139</f>
        <v>0</v>
      </c>
      <c r="L91" s="86">
        <f>Be!K139</f>
        <v>0</v>
      </c>
      <c r="M91" s="83">
        <f>Be!L139</f>
        <v>0</v>
      </c>
      <c r="N91" s="87">
        <f>Be!M139</f>
        <v>0</v>
      </c>
      <c r="O91" s="88"/>
      <c r="P91" s="89">
        <f>Be!A137</f>
        <v>0</v>
      </c>
    </row>
    <row r="92" spans="1:16" x14ac:dyDescent="0.25">
      <c r="A92" s="79" t="s">
        <v>103</v>
      </c>
      <c r="B92" s="80">
        <f>Be!A140</f>
        <v>0</v>
      </c>
      <c r="C92" s="81">
        <f>Be!B140</f>
        <v>0</v>
      </c>
      <c r="D92" s="82">
        <f>Be!C140</f>
        <v>0</v>
      </c>
      <c r="E92" s="83">
        <f>Be!D140</f>
        <v>0</v>
      </c>
      <c r="F92" s="84">
        <f>Be!E140</f>
        <v>0</v>
      </c>
      <c r="G92" s="83">
        <f>Be!F140</f>
        <v>0</v>
      </c>
      <c r="H92" s="84">
        <f>Be!G140</f>
        <v>0</v>
      </c>
      <c r="I92" s="83">
        <f>Be!H140</f>
        <v>0</v>
      </c>
      <c r="J92" s="85">
        <f>Be!I140</f>
        <v>0</v>
      </c>
      <c r="K92" s="83">
        <f>Be!J140</f>
        <v>0</v>
      </c>
      <c r="L92" s="86">
        <f>Be!K140</f>
        <v>0</v>
      </c>
      <c r="M92" s="83">
        <f>Be!L140</f>
        <v>0</v>
      </c>
      <c r="N92" s="87">
        <f>Be!M140</f>
        <v>0</v>
      </c>
      <c r="O92" s="88"/>
      <c r="P92" s="89">
        <f>Be!A137</f>
        <v>0</v>
      </c>
    </row>
    <row r="93" spans="1:16" x14ac:dyDescent="0.25">
      <c r="A93" s="90" t="s">
        <v>104</v>
      </c>
      <c r="B93" s="80">
        <f>Be!A141</f>
        <v>0</v>
      </c>
      <c r="C93" s="81">
        <f>Be!B141</f>
        <v>0</v>
      </c>
      <c r="D93" s="82">
        <f>Be!C141</f>
        <v>0</v>
      </c>
      <c r="E93" s="83">
        <f>Be!D141</f>
        <v>0</v>
      </c>
      <c r="F93" s="84">
        <f>Be!E141</f>
        <v>0</v>
      </c>
      <c r="G93" s="83">
        <f>Be!F141</f>
        <v>0</v>
      </c>
      <c r="H93" s="84">
        <f>Be!G141</f>
        <v>0</v>
      </c>
      <c r="I93" s="83">
        <f>Be!H141</f>
        <v>0</v>
      </c>
      <c r="J93" s="85">
        <f>Be!I141</f>
        <v>0</v>
      </c>
      <c r="K93" s="83">
        <f>Be!J141</f>
        <v>0</v>
      </c>
      <c r="L93" s="86">
        <f>Be!K141</f>
        <v>0</v>
      </c>
      <c r="M93" s="83">
        <f>Be!L141</f>
        <v>0</v>
      </c>
      <c r="N93" s="87">
        <f>Be!M141</f>
        <v>0</v>
      </c>
      <c r="O93" s="88"/>
      <c r="P93" s="89">
        <f>Be!A137</f>
        <v>0</v>
      </c>
    </row>
    <row r="94" spans="1:16" x14ac:dyDescent="0.25">
      <c r="A94" s="79" t="s">
        <v>105</v>
      </c>
      <c r="B94" s="80">
        <f>Be!A142</f>
        <v>0</v>
      </c>
      <c r="C94" s="81">
        <f>Be!B142</f>
        <v>0</v>
      </c>
      <c r="D94" s="82">
        <f>Be!C142</f>
        <v>0</v>
      </c>
      <c r="E94" s="83">
        <f>Be!D142</f>
        <v>0</v>
      </c>
      <c r="F94" s="84">
        <f>Be!E142</f>
        <v>0</v>
      </c>
      <c r="G94" s="83">
        <f>Be!F142</f>
        <v>0</v>
      </c>
      <c r="H94" s="84">
        <f>Be!G142</f>
        <v>0</v>
      </c>
      <c r="I94" s="83">
        <f>Be!H142</f>
        <v>0</v>
      </c>
      <c r="J94" s="85">
        <f>Be!I142</f>
        <v>0</v>
      </c>
      <c r="K94" s="83">
        <f>Be!J142</f>
        <v>0</v>
      </c>
      <c r="L94" s="86">
        <f>Be!K142</f>
        <v>0</v>
      </c>
      <c r="M94" s="83">
        <f>Be!L142</f>
        <v>0</v>
      </c>
      <c r="N94" s="87">
        <f>Be!M142</f>
        <v>0</v>
      </c>
      <c r="O94" s="88"/>
      <c r="P94" s="89">
        <f>Be!A137</f>
        <v>0</v>
      </c>
    </row>
    <row r="95" spans="1:16" x14ac:dyDescent="0.25">
      <c r="A95" s="90" t="s">
        <v>106</v>
      </c>
      <c r="B95" s="80">
        <f>Be!A143</f>
        <v>0</v>
      </c>
      <c r="C95" s="81">
        <f>Be!B143</f>
        <v>0</v>
      </c>
      <c r="D95" s="82">
        <f>Be!C143</f>
        <v>0</v>
      </c>
      <c r="E95" s="83">
        <f>Be!D143</f>
        <v>0</v>
      </c>
      <c r="F95" s="84">
        <f>Be!E143</f>
        <v>0</v>
      </c>
      <c r="G95" s="83">
        <f>Be!F143</f>
        <v>0</v>
      </c>
      <c r="H95" s="84">
        <f>Be!G143</f>
        <v>0</v>
      </c>
      <c r="I95" s="83">
        <f>Be!H143</f>
        <v>0</v>
      </c>
      <c r="J95" s="85">
        <f>Be!I143</f>
        <v>0</v>
      </c>
      <c r="K95" s="83">
        <f>Be!J143</f>
        <v>0</v>
      </c>
      <c r="L95" s="86">
        <f>Be!K143</f>
        <v>0</v>
      </c>
      <c r="M95" s="83">
        <f>Be!L143</f>
        <v>0</v>
      </c>
      <c r="N95" s="87">
        <f>Be!M143</f>
        <v>0</v>
      </c>
      <c r="O95" s="88"/>
      <c r="P95" s="89">
        <f>Be!A137</f>
        <v>0</v>
      </c>
    </row>
    <row r="96" spans="1:16" x14ac:dyDescent="0.25">
      <c r="A96" s="79" t="s">
        <v>107</v>
      </c>
      <c r="B96" s="80">
        <f>Be!A144</f>
        <v>0</v>
      </c>
      <c r="C96" s="81">
        <f>Be!B144</f>
        <v>0</v>
      </c>
      <c r="D96" s="82">
        <f>Be!C144</f>
        <v>0</v>
      </c>
      <c r="E96" s="83">
        <f>Be!D144</f>
        <v>0</v>
      </c>
      <c r="F96" s="84">
        <f>Be!E144</f>
        <v>0</v>
      </c>
      <c r="G96" s="83">
        <f>Be!F144</f>
        <v>0</v>
      </c>
      <c r="H96" s="84">
        <f>Be!G144</f>
        <v>0</v>
      </c>
      <c r="I96" s="83">
        <f>Be!H144</f>
        <v>0</v>
      </c>
      <c r="J96" s="85">
        <f>Be!I144</f>
        <v>0</v>
      </c>
      <c r="K96" s="83">
        <f>Be!J144</f>
        <v>0</v>
      </c>
      <c r="L96" s="86">
        <f>Be!K144</f>
        <v>0</v>
      </c>
      <c r="M96" s="83">
        <f>Be!L144</f>
        <v>0</v>
      </c>
      <c r="N96" s="87">
        <f>Be!M144</f>
        <v>0</v>
      </c>
      <c r="O96" s="88"/>
      <c r="P96" s="89">
        <f>Be!A137</f>
        <v>0</v>
      </c>
    </row>
    <row r="97" spans="1:16" x14ac:dyDescent="0.25">
      <c r="A97" s="90" t="s">
        <v>108</v>
      </c>
      <c r="B97" s="80">
        <f>Be!A149</f>
        <v>0</v>
      </c>
      <c r="C97" s="81">
        <f>Be!B149</f>
        <v>0</v>
      </c>
      <c r="D97" s="82">
        <f>Be!C149</f>
        <v>0</v>
      </c>
      <c r="E97" s="83">
        <f>Be!D149</f>
        <v>0</v>
      </c>
      <c r="F97" s="84">
        <f>Be!E149</f>
        <v>0</v>
      </c>
      <c r="G97" s="83">
        <f>Be!F149</f>
        <v>0</v>
      </c>
      <c r="H97" s="84">
        <f>Be!G149</f>
        <v>0</v>
      </c>
      <c r="I97" s="83">
        <f>Be!H149</f>
        <v>0</v>
      </c>
      <c r="J97" s="85">
        <f>Be!I149</f>
        <v>0</v>
      </c>
      <c r="K97" s="83">
        <f>Be!J149</f>
        <v>0</v>
      </c>
      <c r="L97" s="86">
        <f>Be!K149</f>
        <v>0</v>
      </c>
      <c r="M97" s="83">
        <f>Be!L149</f>
        <v>0</v>
      </c>
      <c r="N97" s="87">
        <f>Be!M149</f>
        <v>0</v>
      </c>
      <c r="O97" s="88"/>
      <c r="P97" s="89">
        <f>Be!A147</f>
        <v>0</v>
      </c>
    </row>
    <row r="98" spans="1:16" x14ac:dyDescent="0.25">
      <c r="A98" s="79" t="s">
        <v>109</v>
      </c>
      <c r="B98" s="80">
        <f>Be!A150</f>
        <v>0</v>
      </c>
      <c r="C98" s="81">
        <f>Be!B150</f>
        <v>0</v>
      </c>
      <c r="D98" s="82">
        <f>Be!C150</f>
        <v>0</v>
      </c>
      <c r="E98" s="83">
        <f>Be!D150</f>
        <v>0</v>
      </c>
      <c r="F98" s="84">
        <f>Be!E150</f>
        <v>0</v>
      </c>
      <c r="G98" s="83">
        <f>Be!F150</f>
        <v>0</v>
      </c>
      <c r="H98" s="84">
        <f>Be!G150</f>
        <v>0</v>
      </c>
      <c r="I98" s="83">
        <f>Be!H150</f>
        <v>0</v>
      </c>
      <c r="J98" s="85">
        <f>Be!I150</f>
        <v>0</v>
      </c>
      <c r="K98" s="83">
        <f>Be!J150</f>
        <v>0</v>
      </c>
      <c r="L98" s="86">
        <f>Be!K150</f>
        <v>0</v>
      </c>
      <c r="M98" s="83">
        <f>Be!L150</f>
        <v>0</v>
      </c>
      <c r="N98" s="87">
        <f>Be!M150</f>
        <v>0</v>
      </c>
      <c r="O98" s="88"/>
      <c r="P98" s="89">
        <f>Be!A147</f>
        <v>0</v>
      </c>
    </row>
    <row r="99" spans="1:16" x14ac:dyDescent="0.25">
      <c r="A99" s="90" t="s">
        <v>110</v>
      </c>
      <c r="B99" s="80">
        <f>Be!A151</f>
        <v>0</v>
      </c>
      <c r="C99" s="81">
        <f>Be!B151</f>
        <v>0</v>
      </c>
      <c r="D99" s="82">
        <f>Be!C151</f>
        <v>0</v>
      </c>
      <c r="E99" s="83">
        <f>Be!D151</f>
        <v>0</v>
      </c>
      <c r="F99" s="84">
        <f>Be!E151</f>
        <v>0</v>
      </c>
      <c r="G99" s="83">
        <f>Be!F151</f>
        <v>0</v>
      </c>
      <c r="H99" s="84">
        <f>Be!G151</f>
        <v>0</v>
      </c>
      <c r="I99" s="83">
        <f>Be!H151</f>
        <v>0</v>
      </c>
      <c r="J99" s="85">
        <f>Be!I151</f>
        <v>0</v>
      </c>
      <c r="K99" s="83">
        <f>Be!J151</f>
        <v>0</v>
      </c>
      <c r="L99" s="86">
        <f>Be!K151</f>
        <v>0</v>
      </c>
      <c r="M99" s="83">
        <f>Be!L151</f>
        <v>0</v>
      </c>
      <c r="N99" s="87">
        <f>Be!M151</f>
        <v>0</v>
      </c>
      <c r="O99" s="88"/>
      <c r="P99" s="89">
        <f>Be!A147</f>
        <v>0</v>
      </c>
    </row>
    <row r="100" spans="1:16" x14ac:dyDescent="0.25">
      <c r="A100" s="79" t="s">
        <v>111</v>
      </c>
      <c r="B100" s="80">
        <f>Be!A152</f>
        <v>0</v>
      </c>
      <c r="C100" s="81">
        <f>Be!B152</f>
        <v>0</v>
      </c>
      <c r="D100" s="82">
        <f>Be!C152</f>
        <v>0</v>
      </c>
      <c r="E100" s="83">
        <f>Be!D152</f>
        <v>0</v>
      </c>
      <c r="F100" s="84">
        <f>Be!E152</f>
        <v>0</v>
      </c>
      <c r="G100" s="83">
        <f>Be!F152</f>
        <v>0</v>
      </c>
      <c r="H100" s="84">
        <f>Be!G152</f>
        <v>0</v>
      </c>
      <c r="I100" s="83">
        <f>Be!H152</f>
        <v>0</v>
      </c>
      <c r="J100" s="85">
        <f>Be!I152</f>
        <v>0</v>
      </c>
      <c r="K100" s="83">
        <f>Be!J152</f>
        <v>0</v>
      </c>
      <c r="L100" s="86">
        <f>Be!K152</f>
        <v>0</v>
      </c>
      <c r="M100" s="83">
        <f>Be!L152</f>
        <v>0</v>
      </c>
      <c r="N100" s="87">
        <f>Be!M152</f>
        <v>0</v>
      </c>
      <c r="O100" s="88"/>
      <c r="P100" s="89">
        <f>Be!A147</f>
        <v>0</v>
      </c>
    </row>
    <row r="101" spans="1:16" x14ac:dyDescent="0.25">
      <c r="A101" s="90" t="s">
        <v>112</v>
      </c>
      <c r="B101" s="80">
        <f>Be!A153</f>
        <v>0</v>
      </c>
      <c r="C101" s="81">
        <f>Be!B153</f>
        <v>0</v>
      </c>
      <c r="D101" s="82">
        <f>Be!C153</f>
        <v>0</v>
      </c>
      <c r="E101" s="83">
        <f>Be!D153</f>
        <v>0</v>
      </c>
      <c r="F101" s="84">
        <f>Be!E153</f>
        <v>0</v>
      </c>
      <c r="G101" s="83">
        <f>Be!F153</f>
        <v>0</v>
      </c>
      <c r="H101" s="84">
        <f>Be!G153</f>
        <v>0</v>
      </c>
      <c r="I101" s="83">
        <f>Be!H153</f>
        <v>0</v>
      </c>
      <c r="J101" s="85">
        <f>Be!I153</f>
        <v>0</v>
      </c>
      <c r="K101" s="83">
        <f>Be!J153</f>
        <v>0</v>
      </c>
      <c r="L101" s="86">
        <f>Be!K153</f>
        <v>0</v>
      </c>
      <c r="M101" s="83">
        <f>Be!L153</f>
        <v>0</v>
      </c>
      <c r="N101" s="87">
        <f>Be!M153</f>
        <v>0</v>
      </c>
      <c r="O101" s="88"/>
      <c r="P101" s="89">
        <f>Be!A147</f>
        <v>0</v>
      </c>
    </row>
    <row r="102" spans="1:16" x14ac:dyDescent="0.25">
      <c r="A102" s="79" t="s">
        <v>113</v>
      </c>
      <c r="B102" s="80">
        <f>Be!A154</f>
        <v>0</v>
      </c>
      <c r="C102" s="81">
        <f>Be!B154</f>
        <v>0</v>
      </c>
      <c r="D102" s="82">
        <f>Be!C154</f>
        <v>0</v>
      </c>
      <c r="E102" s="83">
        <f>Be!D154</f>
        <v>0</v>
      </c>
      <c r="F102" s="84">
        <f>Be!E154</f>
        <v>0</v>
      </c>
      <c r="G102" s="83">
        <f>Be!F154</f>
        <v>0</v>
      </c>
      <c r="H102" s="84">
        <f>Be!G154</f>
        <v>0</v>
      </c>
      <c r="I102" s="83">
        <f>Be!H154</f>
        <v>0</v>
      </c>
      <c r="J102" s="85">
        <f>Be!I154</f>
        <v>0</v>
      </c>
      <c r="K102" s="83">
        <f>Be!J154</f>
        <v>0</v>
      </c>
      <c r="L102" s="86">
        <f>Be!K154</f>
        <v>0</v>
      </c>
      <c r="M102" s="83">
        <f>Be!L154</f>
        <v>0</v>
      </c>
      <c r="N102" s="87">
        <f>Be!M154</f>
        <v>0</v>
      </c>
      <c r="O102" s="88"/>
      <c r="P102" s="89">
        <f>Be!A147</f>
        <v>0</v>
      </c>
    </row>
    <row r="103" spans="1:16" x14ac:dyDescent="0.25">
      <c r="A103" s="90" t="s">
        <v>114</v>
      </c>
      <c r="B103" s="80">
        <f>Be!A159</f>
        <v>0</v>
      </c>
      <c r="C103" s="81">
        <f>Be!B159</f>
        <v>0</v>
      </c>
      <c r="D103" s="82">
        <f>Be!C159</f>
        <v>0</v>
      </c>
      <c r="E103" s="83">
        <f>Be!D159</f>
        <v>0</v>
      </c>
      <c r="F103" s="84">
        <f>Be!E159</f>
        <v>0</v>
      </c>
      <c r="G103" s="83">
        <f>Be!F159</f>
        <v>0</v>
      </c>
      <c r="H103" s="84">
        <f>Be!G159</f>
        <v>0</v>
      </c>
      <c r="I103" s="83">
        <f>Be!H159</f>
        <v>0</v>
      </c>
      <c r="J103" s="85">
        <f>Be!I159</f>
        <v>0</v>
      </c>
      <c r="K103" s="83">
        <f>Be!J159</f>
        <v>0</v>
      </c>
      <c r="L103" s="86">
        <f>Be!K159</f>
        <v>0</v>
      </c>
      <c r="M103" s="83">
        <f>Be!L159</f>
        <v>0</v>
      </c>
      <c r="N103" s="87">
        <f>Be!M159</f>
        <v>0</v>
      </c>
      <c r="O103" s="88"/>
      <c r="P103" s="89">
        <f>Be!A157</f>
        <v>0</v>
      </c>
    </row>
    <row r="104" spans="1:16" x14ac:dyDescent="0.25">
      <c r="A104" s="79" t="s">
        <v>115</v>
      </c>
      <c r="B104" s="80">
        <f>Be!A160</f>
        <v>0</v>
      </c>
      <c r="C104" s="81">
        <f>Be!B160</f>
        <v>0</v>
      </c>
      <c r="D104" s="82">
        <f>Be!C160</f>
        <v>0</v>
      </c>
      <c r="E104" s="83">
        <f>Be!D160</f>
        <v>0</v>
      </c>
      <c r="F104" s="84">
        <f>Be!E160</f>
        <v>0</v>
      </c>
      <c r="G104" s="83">
        <f>Be!F160</f>
        <v>0</v>
      </c>
      <c r="H104" s="84">
        <f>Be!G160</f>
        <v>0</v>
      </c>
      <c r="I104" s="83">
        <f>Be!H160</f>
        <v>0</v>
      </c>
      <c r="J104" s="85">
        <f>Be!I160</f>
        <v>0</v>
      </c>
      <c r="K104" s="83">
        <f>Be!J160</f>
        <v>0</v>
      </c>
      <c r="L104" s="86">
        <f>Be!K160</f>
        <v>0</v>
      </c>
      <c r="M104" s="83">
        <f>Be!L160</f>
        <v>0</v>
      </c>
      <c r="N104" s="87">
        <f>Be!M160</f>
        <v>0</v>
      </c>
      <c r="O104" s="88"/>
      <c r="P104" s="89">
        <f>Be!A157</f>
        <v>0</v>
      </c>
    </row>
    <row r="105" spans="1:16" x14ac:dyDescent="0.25">
      <c r="A105" s="90" t="s">
        <v>116</v>
      </c>
      <c r="B105" s="80">
        <f>Be!A161</f>
        <v>0</v>
      </c>
      <c r="C105" s="81">
        <f>Be!B161</f>
        <v>0</v>
      </c>
      <c r="D105" s="82">
        <f>Be!C161</f>
        <v>0</v>
      </c>
      <c r="E105" s="83">
        <f>Be!D161</f>
        <v>0</v>
      </c>
      <c r="F105" s="84">
        <f>Be!E161</f>
        <v>0</v>
      </c>
      <c r="G105" s="83">
        <f>Be!F161</f>
        <v>0</v>
      </c>
      <c r="H105" s="84">
        <f>Be!G161</f>
        <v>0</v>
      </c>
      <c r="I105" s="83">
        <f>Be!H161</f>
        <v>0</v>
      </c>
      <c r="J105" s="85">
        <f>Be!I161</f>
        <v>0</v>
      </c>
      <c r="K105" s="83">
        <f>Be!J161</f>
        <v>0</v>
      </c>
      <c r="L105" s="86">
        <f>Be!K161</f>
        <v>0</v>
      </c>
      <c r="M105" s="83">
        <f>Be!L161</f>
        <v>0</v>
      </c>
      <c r="N105" s="87">
        <f>Be!M161</f>
        <v>0</v>
      </c>
      <c r="O105" s="88"/>
      <c r="P105" s="89">
        <f>Be!A157</f>
        <v>0</v>
      </c>
    </row>
    <row r="106" spans="1:16" x14ac:dyDescent="0.25">
      <c r="A106" s="79" t="s">
        <v>117</v>
      </c>
      <c r="B106" s="80">
        <f>Be!A162</f>
        <v>0</v>
      </c>
      <c r="C106" s="81">
        <f>Be!B162</f>
        <v>0</v>
      </c>
      <c r="D106" s="82">
        <f>Be!C162</f>
        <v>0</v>
      </c>
      <c r="E106" s="83">
        <f>Be!D162</f>
        <v>0</v>
      </c>
      <c r="F106" s="84">
        <f>Be!E162</f>
        <v>0</v>
      </c>
      <c r="G106" s="83">
        <f>Be!F162</f>
        <v>0</v>
      </c>
      <c r="H106" s="84">
        <f>Be!G162</f>
        <v>0</v>
      </c>
      <c r="I106" s="83">
        <f>Be!H162</f>
        <v>0</v>
      </c>
      <c r="J106" s="85">
        <f>Be!I162</f>
        <v>0</v>
      </c>
      <c r="K106" s="83">
        <f>Be!J162</f>
        <v>0</v>
      </c>
      <c r="L106" s="86">
        <f>Be!K162</f>
        <v>0</v>
      </c>
      <c r="M106" s="83">
        <f>Be!L162</f>
        <v>0</v>
      </c>
      <c r="N106" s="87">
        <f>Be!M162</f>
        <v>0</v>
      </c>
      <c r="O106" s="88"/>
      <c r="P106" s="89">
        <f>Be!A157</f>
        <v>0</v>
      </c>
    </row>
    <row r="107" spans="1:16" x14ac:dyDescent="0.25">
      <c r="A107" s="90" t="s">
        <v>118</v>
      </c>
      <c r="B107" s="80">
        <f>Be!A163</f>
        <v>0</v>
      </c>
      <c r="C107" s="81">
        <f>Be!B163</f>
        <v>0</v>
      </c>
      <c r="D107" s="82">
        <f>Be!C163</f>
        <v>0</v>
      </c>
      <c r="E107" s="83">
        <f>Be!D163</f>
        <v>0</v>
      </c>
      <c r="F107" s="84">
        <f>Be!E163</f>
        <v>0</v>
      </c>
      <c r="G107" s="83">
        <f>Be!F163</f>
        <v>0</v>
      </c>
      <c r="H107" s="84">
        <f>Be!G163</f>
        <v>0</v>
      </c>
      <c r="I107" s="83">
        <f>Be!H163</f>
        <v>0</v>
      </c>
      <c r="J107" s="85">
        <f>Be!I163</f>
        <v>0</v>
      </c>
      <c r="K107" s="83">
        <f>Be!J163</f>
        <v>0</v>
      </c>
      <c r="L107" s="86">
        <f>Be!K163</f>
        <v>0</v>
      </c>
      <c r="M107" s="83">
        <f>Be!L163</f>
        <v>0</v>
      </c>
      <c r="N107" s="87">
        <f>Be!M163</f>
        <v>0</v>
      </c>
      <c r="O107" s="88"/>
      <c r="P107" s="89">
        <f>Be!A157</f>
        <v>0</v>
      </c>
    </row>
    <row r="108" spans="1:16" x14ac:dyDescent="0.25">
      <c r="A108" s="79" t="s">
        <v>119</v>
      </c>
      <c r="B108" s="80">
        <f>Be!A164</f>
        <v>0</v>
      </c>
      <c r="C108" s="81">
        <f>Be!B164</f>
        <v>0</v>
      </c>
      <c r="D108" s="82">
        <f>Be!C164</f>
        <v>0</v>
      </c>
      <c r="E108" s="83">
        <f>Be!D164</f>
        <v>0</v>
      </c>
      <c r="F108" s="84">
        <f>Be!E164</f>
        <v>0</v>
      </c>
      <c r="G108" s="83">
        <f>Be!F164</f>
        <v>0</v>
      </c>
      <c r="H108" s="84">
        <f>Be!G164</f>
        <v>0</v>
      </c>
      <c r="I108" s="83">
        <f>Be!H164</f>
        <v>0</v>
      </c>
      <c r="J108" s="85">
        <f>Be!I164</f>
        <v>0</v>
      </c>
      <c r="K108" s="83">
        <f>Be!J164</f>
        <v>0</v>
      </c>
      <c r="L108" s="86">
        <f>Be!K164</f>
        <v>0</v>
      </c>
      <c r="M108" s="83">
        <f>Be!L164</f>
        <v>0</v>
      </c>
      <c r="N108" s="87">
        <f>Be!M164</f>
        <v>0</v>
      </c>
      <c r="O108" s="88"/>
      <c r="P108" s="89">
        <f>Be!A157</f>
        <v>0</v>
      </c>
    </row>
    <row r="109" spans="1:16" x14ac:dyDescent="0.25">
      <c r="A109" s="90" t="s">
        <v>120</v>
      </c>
      <c r="B109" s="80">
        <f>Be!A169</f>
        <v>0</v>
      </c>
      <c r="C109" s="81">
        <f>Be!B169</f>
        <v>0</v>
      </c>
      <c r="D109" s="82">
        <f>Be!C169</f>
        <v>0</v>
      </c>
      <c r="E109" s="83">
        <f>Be!D169</f>
        <v>0</v>
      </c>
      <c r="F109" s="84">
        <f>Be!E169</f>
        <v>0</v>
      </c>
      <c r="G109" s="83">
        <f>Be!F169</f>
        <v>0</v>
      </c>
      <c r="H109" s="84">
        <f>Be!G169</f>
        <v>0</v>
      </c>
      <c r="I109" s="83">
        <f>Be!H169</f>
        <v>0</v>
      </c>
      <c r="J109" s="85">
        <f>Be!I169</f>
        <v>0</v>
      </c>
      <c r="K109" s="83">
        <f>Be!J169</f>
        <v>0</v>
      </c>
      <c r="L109" s="86">
        <f>Be!K169</f>
        <v>0</v>
      </c>
      <c r="M109" s="83">
        <f>Be!L169</f>
        <v>0</v>
      </c>
      <c r="N109" s="87">
        <f>Be!M169</f>
        <v>0</v>
      </c>
      <c r="O109" s="88"/>
      <c r="P109" s="89">
        <f>Be!A167</f>
        <v>0</v>
      </c>
    </row>
    <row r="110" spans="1:16" x14ac:dyDescent="0.25">
      <c r="A110" s="79" t="s">
        <v>121</v>
      </c>
      <c r="B110" s="80">
        <f>Be!A170</f>
        <v>0</v>
      </c>
      <c r="C110" s="81">
        <f>Be!B170</f>
        <v>0</v>
      </c>
      <c r="D110" s="82">
        <f>Be!C170</f>
        <v>0</v>
      </c>
      <c r="E110" s="83">
        <f>Be!D170</f>
        <v>0</v>
      </c>
      <c r="F110" s="84">
        <f>Be!E170</f>
        <v>0</v>
      </c>
      <c r="G110" s="83">
        <f>Be!F170</f>
        <v>0</v>
      </c>
      <c r="H110" s="84">
        <f>Be!G170</f>
        <v>0</v>
      </c>
      <c r="I110" s="83">
        <f>Be!H170</f>
        <v>0</v>
      </c>
      <c r="J110" s="85">
        <f>Be!I170</f>
        <v>0</v>
      </c>
      <c r="K110" s="83">
        <f>Be!J170</f>
        <v>0</v>
      </c>
      <c r="L110" s="86">
        <f>Be!K170</f>
        <v>0</v>
      </c>
      <c r="M110" s="83">
        <f>Be!L170</f>
        <v>0</v>
      </c>
      <c r="N110" s="87">
        <f>Be!M170</f>
        <v>0</v>
      </c>
      <c r="O110" s="88"/>
      <c r="P110" s="89">
        <f>Be!A167</f>
        <v>0</v>
      </c>
    </row>
    <row r="111" spans="1:16" x14ac:dyDescent="0.25">
      <c r="A111" s="90" t="s">
        <v>122</v>
      </c>
      <c r="B111" s="80">
        <f>Be!A171</f>
        <v>0</v>
      </c>
      <c r="C111" s="81">
        <f>Be!B171</f>
        <v>0</v>
      </c>
      <c r="D111" s="82">
        <f>Be!C171</f>
        <v>0</v>
      </c>
      <c r="E111" s="83">
        <f>Be!D171</f>
        <v>0</v>
      </c>
      <c r="F111" s="84">
        <f>Be!E171</f>
        <v>0</v>
      </c>
      <c r="G111" s="83">
        <f>Be!F171</f>
        <v>0</v>
      </c>
      <c r="H111" s="84">
        <f>Be!G171</f>
        <v>0</v>
      </c>
      <c r="I111" s="83">
        <f>Be!H171</f>
        <v>0</v>
      </c>
      <c r="J111" s="85">
        <f>Be!I171</f>
        <v>0</v>
      </c>
      <c r="K111" s="83">
        <f>Be!J171</f>
        <v>0</v>
      </c>
      <c r="L111" s="86">
        <f>Be!K171</f>
        <v>0</v>
      </c>
      <c r="M111" s="83">
        <f>Be!L171</f>
        <v>0</v>
      </c>
      <c r="N111" s="87">
        <f>Be!M171</f>
        <v>0</v>
      </c>
      <c r="O111" s="88"/>
      <c r="P111" s="89">
        <f>Be!A167</f>
        <v>0</v>
      </c>
    </row>
    <row r="112" spans="1:16" x14ac:dyDescent="0.25">
      <c r="A112" s="79" t="s">
        <v>123</v>
      </c>
      <c r="B112" s="80">
        <f>Be!A172</f>
        <v>0</v>
      </c>
      <c r="C112" s="81">
        <f>Be!B172</f>
        <v>0</v>
      </c>
      <c r="D112" s="82">
        <f>Be!C172</f>
        <v>0</v>
      </c>
      <c r="E112" s="83">
        <f>Be!D172</f>
        <v>0</v>
      </c>
      <c r="F112" s="84">
        <f>Be!E172</f>
        <v>0</v>
      </c>
      <c r="G112" s="83">
        <f>Be!F172</f>
        <v>0</v>
      </c>
      <c r="H112" s="84">
        <f>Be!G172</f>
        <v>0</v>
      </c>
      <c r="I112" s="83">
        <f>Be!H172</f>
        <v>0</v>
      </c>
      <c r="J112" s="85">
        <f>Be!I172</f>
        <v>0</v>
      </c>
      <c r="K112" s="83">
        <f>Be!J172</f>
        <v>0</v>
      </c>
      <c r="L112" s="86">
        <f>Be!K172</f>
        <v>0</v>
      </c>
      <c r="M112" s="83">
        <f>Be!L172</f>
        <v>0</v>
      </c>
      <c r="N112" s="87">
        <f>Be!M172</f>
        <v>0</v>
      </c>
      <c r="O112" s="88"/>
      <c r="P112" s="89">
        <f>Be!A167</f>
        <v>0</v>
      </c>
    </row>
    <row r="113" spans="1:16" x14ac:dyDescent="0.25">
      <c r="A113" s="90" t="s">
        <v>124</v>
      </c>
      <c r="B113" s="80">
        <f>Be!A173</f>
        <v>0</v>
      </c>
      <c r="C113" s="81">
        <f>Be!B173</f>
        <v>0</v>
      </c>
      <c r="D113" s="82">
        <f>Be!C173</f>
        <v>0</v>
      </c>
      <c r="E113" s="83">
        <f>Be!D173</f>
        <v>0</v>
      </c>
      <c r="F113" s="84">
        <f>Be!E173</f>
        <v>0</v>
      </c>
      <c r="G113" s="83">
        <f>Be!F173</f>
        <v>0</v>
      </c>
      <c r="H113" s="84">
        <f>Be!G173</f>
        <v>0</v>
      </c>
      <c r="I113" s="83">
        <f>Be!H173</f>
        <v>0</v>
      </c>
      <c r="J113" s="85">
        <f>Be!I173</f>
        <v>0</v>
      </c>
      <c r="K113" s="83">
        <f>Be!J173</f>
        <v>0</v>
      </c>
      <c r="L113" s="86">
        <f>Be!K173</f>
        <v>0</v>
      </c>
      <c r="M113" s="83">
        <f>Be!L173</f>
        <v>0</v>
      </c>
      <c r="N113" s="87">
        <f>Be!M173</f>
        <v>0</v>
      </c>
      <c r="O113" s="88"/>
      <c r="P113" s="89">
        <f>Be!A167</f>
        <v>0</v>
      </c>
    </row>
    <row r="114" spans="1:16" x14ac:dyDescent="0.25">
      <c r="A114" s="79" t="s">
        <v>125</v>
      </c>
      <c r="B114" s="80">
        <f>Be!A174</f>
        <v>0</v>
      </c>
      <c r="C114" s="81">
        <f>Be!B174</f>
        <v>0</v>
      </c>
      <c r="D114" s="82">
        <f>Be!C174</f>
        <v>0</v>
      </c>
      <c r="E114" s="83">
        <f>Be!D174</f>
        <v>0</v>
      </c>
      <c r="F114" s="84">
        <f>Be!E174</f>
        <v>0</v>
      </c>
      <c r="G114" s="83">
        <f>Be!F174</f>
        <v>0</v>
      </c>
      <c r="H114" s="84">
        <f>Be!G174</f>
        <v>0</v>
      </c>
      <c r="I114" s="83">
        <f>Be!H174</f>
        <v>0</v>
      </c>
      <c r="J114" s="85">
        <f>Be!I174</f>
        <v>0</v>
      </c>
      <c r="K114" s="83">
        <f>Be!J174</f>
        <v>0</v>
      </c>
      <c r="L114" s="86">
        <f>Be!K174</f>
        <v>0</v>
      </c>
      <c r="M114" s="83">
        <f>Be!L174</f>
        <v>0</v>
      </c>
      <c r="N114" s="87">
        <f>Be!M174</f>
        <v>0</v>
      </c>
      <c r="O114" s="88"/>
      <c r="P114" s="89">
        <f>Be!A167</f>
        <v>0</v>
      </c>
    </row>
    <row r="115" spans="1:16" x14ac:dyDescent="0.25">
      <c r="A115" s="90" t="s">
        <v>126</v>
      </c>
      <c r="B115" s="80">
        <f>Be!A179</f>
        <v>0</v>
      </c>
      <c r="C115" s="81">
        <f>Be!B179</f>
        <v>0</v>
      </c>
      <c r="D115" s="82">
        <f>Be!C179</f>
        <v>0</v>
      </c>
      <c r="E115" s="83">
        <f>Be!D179</f>
        <v>0</v>
      </c>
      <c r="F115" s="84">
        <f>Be!E179</f>
        <v>0</v>
      </c>
      <c r="G115" s="83">
        <f>Be!F179</f>
        <v>0</v>
      </c>
      <c r="H115" s="84">
        <f>Be!G179</f>
        <v>0</v>
      </c>
      <c r="I115" s="83">
        <f>Be!H179</f>
        <v>0</v>
      </c>
      <c r="J115" s="85">
        <f>Be!I179</f>
        <v>0</v>
      </c>
      <c r="K115" s="83">
        <f>Be!J179</f>
        <v>0</v>
      </c>
      <c r="L115" s="86">
        <f>Be!K179</f>
        <v>0</v>
      </c>
      <c r="M115" s="83">
        <f>Be!L179</f>
        <v>0</v>
      </c>
      <c r="N115" s="87">
        <f>Be!M179</f>
        <v>0</v>
      </c>
      <c r="O115" s="88"/>
      <c r="P115" s="89">
        <f>Be!A177</f>
        <v>0</v>
      </c>
    </row>
    <row r="116" spans="1:16" x14ac:dyDescent="0.25">
      <c r="A116" s="79" t="s">
        <v>127</v>
      </c>
      <c r="B116" s="80">
        <f>Be!A180</f>
        <v>0</v>
      </c>
      <c r="C116" s="81">
        <f>Be!B180</f>
        <v>0</v>
      </c>
      <c r="D116" s="82">
        <f>Be!C180</f>
        <v>0</v>
      </c>
      <c r="E116" s="83">
        <f>Be!D180</f>
        <v>0</v>
      </c>
      <c r="F116" s="84">
        <f>Be!E180</f>
        <v>0</v>
      </c>
      <c r="G116" s="83">
        <f>Be!F180</f>
        <v>0</v>
      </c>
      <c r="H116" s="84">
        <f>Be!G180</f>
        <v>0</v>
      </c>
      <c r="I116" s="83">
        <f>Be!H180</f>
        <v>0</v>
      </c>
      <c r="J116" s="85">
        <f>Be!I180</f>
        <v>0</v>
      </c>
      <c r="K116" s="83">
        <f>Be!J180</f>
        <v>0</v>
      </c>
      <c r="L116" s="86">
        <f>Be!K180</f>
        <v>0</v>
      </c>
      <c r="M116" s="83">
        <f>Be!L180</f>
        <v>0</v>
      </c>
      <c r="N116" s="87">
        <f>Be!M180</f>
        <v>0</v>
      </c>
      <c r="O116" s="88"/>
      <c r="P116" s="89">
        <f>Be!A177</f>
        <v>0</v>
      </c>
    </row>
    <row r="117" spans="1:16" x14ac:dyDescent="0.25">
      <c r="A117" s="90" t="s">
        <v>128</v>
      </c>
      <c r="B117" s="80">
        <f>Be!A181</f>
        <v>0</v>
      </c>
      <c r="C117" s="81">
        <f>Be!B181</f>
        <v>0</v>
      </c>
      <c r="D117" s="82">
        <f>Be!C181</f>
        <v>0</v>
      </c>
      <c r="E117" s="83">
        <f>Be!D181</f>
        <v>0</v>
      </c>
      <c r="F117" s="84">
        <f>Be!E181</f>
        <v>0</v>
      </c>
      <c r="G117" s="83">
        <f>Be!F181</f>
        <v>0</v>
      </c>
      <c r="H117" s="84">
        <f>Be!G181</f>
        <v>0</v>
      </c>
      <c r="I117" s="83">
        <f>Be!H181</f>
        <v>0</v>
      </c>
      <c r="J117" s="85">
        <f>Be!I181</f>
        <v>0</v>
      </c>
      <c r="K117" s="83">
        <f>Be!J181</f>
        <v>0</v>
      </c>
      <c r="L117" s="86">
        <f>Be!K181</f>
        <v>0</v>
      </c>
      <c r="M117" s="83">
        <f>Be!L181</f>
        <v>0</v>
      </c>
      <c r="N117" s="87">
        <f>Be!M181</f>
        <v>0</v>
      </c>
      <c r="O117" s="88"/>
      <c r="P117" s="89">
        <f>Be!A177</f>
        <v>0</v>
      </c>
    </row>
    <row r="118" spans="1:16" x14ac:dyDescent="0.25">
      <c r="A118" s="79" t="s">
        <v>129</v>
      </c>
      <c r="B118" s="80">
        <f>Be!A182</f>
        <v>0</v>
      </c>
      <c r="C118" s="81">
        <f>Be!B182</f>
        <v>0</v>
      </c>
      <c r="D118" s="82">
        <f>Be!C182</f>
        <v>0</v>
      </c>
      <c r="E118" s="83">
        <f>Be!D182</f>
        <v>0</v>
      </c>
      <c r="F118" s="84">
        <f>Be!E182</f>
        <v>0</v>
      </c>
      <c r="G118" s="83">
        <f>Be!F182</f>
        <v>0</v>
      </c>
      <c r="H118" s="84">
        <f>Be!G182</f>
        <v>0</v>
      </c>
      <c r="I118" s="83">
        <f>Be!H182</f>
        <v>0</v>
      </c>
      <c r="J118" s="85">
        <f>Be!I182</f>
        <v>0</v>
      </c>
      <c r="K118" s="83">
        <f>Be!J182</f>
        <v>0</v>
      </c>
      <c r="L118" s="86">
        <f>Be!K182</f>
        <v>0</v>
      </c>
      <c r="M118" s="83">
        <f>Be!L182</f>
        <v>0</v>
      </c>
      <c r="N118" s="87">
        <f>Be!M182</f>
        <v>0</v>
      </c>
      <c r="O118" s="88"/>
      <c r="P118" s="89">
        <f>Be!A177</f>
        <v>0</v>
      </c>
    </row>
    <row r="119" spans="1:16" x14ac:dyDescent="0.25">
      <c r="A119" s="90" t="s">
        <v>130</v>
      </c>
      <c r="B119" s="80">
        <f>Be!A183</f>
        <v>0</v>
      </c>
      <c r="C119" s="81">
        <f>Be!B183</f>
        <v>0</v>
      </c>
      <c r="D119" s="82">
        <f>Be!C183</f>
        <v>0</v>
      </c>
      <c r="E119" s="83">
        <f>Be!D183</f>
        <v>0</v>
      </c>
      <c r="F119" s="84">
        <f>Be!E183</f>
        <v>0</v>
      </c>
      <c r="G119" s="83">
        <f>Be!F183</f>
        <v>0</v>
      </c>
      <c r="H119" s="84">
        <f>Be!G183</f>
        <v>0</v>
      </c>
      <c r="I119" s="83">
        <f>Be!H183</f>
        <v>0</v>
      </c>
      <c r="J119" s="85">
        <f>Be!I183</f>
        <v>0</v>
      </c>
      <c r="K119" s="83">
        <f>Be!J183</f>
        <v>0</v>
      </c>
      <c r="L119" s="86">
        <f>Be!K183</f>
        <v>0</v>
      </c>
      <c r="M119" s="83">
        <f>Be!L183</f>
        <v>0</v>
      </c>
      <c r="N119" s="87">
        <f>Be!M183</f>
        <v>0</v>
      </c>
      <c r="O119" s="88"/>
      <c r="P119" s="89">
        <f>Be!A177</f>
        <v>0</v>
      </c>
    </row>
    <row r="120" spans="1:16" x14ac:dyDescent="0.25">
      <c r="A120" s="79" t="s">
        <v>131</v>
      </c>
      <c r="B120" s="80">
        <f>Be!A184</f>
        <v>0</v>
      </c>
      <c r="C120" s="81">
        <f>Be!B184</f>
        <v>0</v>
      </c>
      <c r="D120" s="82">
        <f>Be!C184</f>
        <v>0</v>
      </c>
      <c r="E120" s="83">
        <f>Be!D184</f>
        <v>0</v>
      </c>
      <c r="F120" s="84">
        <f>Be!E184</f>
        <v>0</v>
      </c>
      <c r="G120" s="83">
        <f>Be!F184</f>
        <v>0</v>
      </c>
      <c r="H120" s="84">
        <f>Be!G184</f>
        <v>0</v>
      </c>
      <c r="I120" s="83">
        <f>Be!H184</f>
        <v>0</v>
      </c>
      <c r="J120" s="85">
        <f>Be!I184</f>
        <v>0</v>
      </c>
      <c r="K120" s="83">
        <f>Be!J184</f>
        <v>0</v>
      </c>
      <c r="L120" s="86">
        <f>Be!K184</f>
        <v>0</v>
      </c>
      <c r="M120" s="83">
        <f>Be!L184</f>
        <v>0</v>
      </c>
      <c r="N120" s="87">
        <f>Be!M184</f>
        <v>0</v>
      </c>
      <c r="O120" s="88"/>
      <c r="P120" s="89">
        <f>Be!A177</f>
        <v>0</v>
      </c>
    </row>
    <row r="121" spans="1:16" x14ac:dyDescent="0.25">
      <c r="A121" s="90" t="s">
        <v>132</v>
      </c>
      <c r="B121" s="80">
        <f>Be!A189</f>
        <v>0</v>
      </c>
      <c r="C121" s="81">
        <f>Be!B189</f>
        <v>0</v>
      </c>
      <c r="D121" s="82">
        <f>Be!C189</f>
        <v>0</v>
      </c>
      <c r="E121" s="83">
        <f>Be!D189</f>
        <v>0</v>
      </c>
      <c r="F121" s="84">
        <f>Be!E189</f>
        <v>0</v>
      </c>
      <c r="G121" s="83">
        <f>Be!F189</f>
        <v>0</v>
      </c>
      <c r="H121" s="84">
        <f>Be!G189</f>
        <v>0</v>
      </c>
      <c r="I121" s="83">
        <f>Be!H189</f>
        <v>0</v>
      </c>
      <c r="J121" s="85">
        <f>Be!I189</f>
        <v>0</v>
      </c>
      <c r="K121" s="83">
        <f>Be!J189</f>
        <v>0</v>
      </c>
      <c r="L121" s="86">
        <f>Be!K189</f>
        <v>0</v>
      </c>
      <c r="M121" s="83">
        <f>Be!L189</f>
        <v>0</v>
      </c>
      <c r="N121" s="87">
        <f>Be!M189</f>
        <v>0</v>
      </c>
      <c r="O121" s="88"/>
      <c r="P121" s="89">
        <f>Be!A187</f>
        <v>0</v>
      </c>
    </row>
    <row r="122" spans="1:16" x14ac:dyDescent="0.25">
      <c r="A122" s="79" t="s">
        <v>133</v>
      </c>
      <c r="B122" s="80">
        <f>Be!A190</f>
        <v>0</v>
      </c>
      <c r="C122" s="81">
        <f>Be!B190</f>
        <v>0</v>
      </c>
      <c r="D122" s="82">
        <f>Be!C190</f>
        <v>0</v>
      </c>
      <c r="E122" s="83">
        <f>Be!D190</f>
        <v>0</v>
      </c>
      <c r="F122" s="84">
        <f>Be!E190</f>
        <v>0</v>
      </c>
      <c r="G122" s="83">
        <f>Be!F190</f>
        <v>0</v>
      </c>
      <c r="H122" s="84">
        <f>Be!G190</f>
        <v>0</v>
      </c>
      <c r="I122" s="83">
        <f>Be!H190</f>
        <v>0</v>
      </c>
      <c r="J122" s="85">
        <f>Be!I190</f>
        <v>0</v>
      </c>
      <c r="K122" s="83">
        <f>Be!J190</f>
        <v>0</v>
      </c>
      <c r="L122" s="86">
        <f>Be!K190</f>
        <v>0</v>
      </c>
      <c r="M122" s="83">
        <f>Be!L190</f>
        <v>0</v>
      </c>
      <c r="N122" s="87">
        <f>Be!M190</f>
        <v>0</v>
      </c>
      <c r="O122" s="88"/>
      <c r="P122" s="89">
        <f>Be!A187</f>
        <v>0</v>
      </c>
    </row>
    <row r="123" spans="1:16" x14ac:dyDescent="0.25">
      <c r="A123" s="90" t="s">
        <v>134</v>
      </c>
      <c r="B123" s="80">
        <f>Be!A191</f>
        <v>0</v>
      </c>
      <c r="C123" s="81">
        <f>Be!B191</f>
        <v>0</v>
      </c>
      <c r="D123" s="82">
        <f>Be!C191</f>
        <v>0</v>
      </c>
      <c r="E123" s="83">
        <f>Be!D191</f>
        <v>0</v>
      </c>
      <c r="F123" s="84">
        <f>Be!E191</f>
        <v>0</v>
      </c>
      <c r="G123" s="83">
        <f>Be!F191</f>
        <v>0</v>
      </c>
      <c r="H123" s="84">
        <f>Be!G191</f>
        <v>0</v>
      </c>
      <c r="I123" s="83">
        <f>Be!H191</f>
        <v>0</v>
      </c>
      <c r="J123" s="85">
        <f>Be!I191</f>
        <v>0</v>
      </c>
      <c r="K123" s="83">
        <f>Be!J191</f>
        <v>0</v>
      </c>
      <c r="L123" s="86">
        <f>Be!K191</f>
        <v>0</v>
      </c>
      <c r="M123" s="83">
        <f>Be!L191</f>
        <v>0</v>
      </c>
      <c r="N123" s="87">
        <f>Be!M191</f>
        <v>0</v>
      </c>
      <c r="O123" s="88"/>
      <c r="P123" s="89">
        <f>Be!A187</f>
        <v>0</v>
      </c>
    </row>
    <row r="124" spans="1:16" x14ac:dyDescent="0.25">
      <c r="A124" s="79" t="s">
        <v>135</v>
      </c>
      <c r="B124" s="80">
        <f>Be!A192</f>
        <v>0</v>
      </c>
      <c r="C124" s="81">
        <f>Be!B192</f>
        <v>0</v>
      </c>
      <c r="D124" s="82">
        <f>Be!C192</f>
        <v>0</v>
      </c>
      <c r="E124" s="83">
        <f>Be!D192</f>
        <v>0</v>
      </c>
      <c r="F124" s="84">
        <f>Be!E192</f>
        <v>0</v>
      </c>
      <c r="G124" s="83">
        <f>Be!F192</f>
        <v>0</v>
      </c>
      <c r="H124" s="84">
        <f>Be!G192</f>
        <v>0</v>
      </c>
      <c r="I124" s="83">
        <f>Be!H192</f>
        <v>0</v>
      </c>
      <c r="J124" s="85">
        <f>Be!I192</f>
        <v>0</v>
      </c>
      <c r="K124" s="83">
        <f>Be!J192</f>
        <v>0</v>
      </c>
      <c r="L124" s="86">
        <f>Be!K192</f>
        <v>0</v>
      </c>
      <c r="M124" s="83">
        <f>Be!L192</f>
        <v>0</v>
      </c>
      <c r="N124" s="87">
        <f>Be!M192</f>
        <v>0</v>
      </c>
      <c r="O124" s="88"/>
      <c r="P124" s="89">
        <f>Be!A187</f>
        <v>0</v>
      </c>
    </row>
    <row r="125" spans="1:16" x14ac:dyDescent="0.25">
      <c r="A125" s="90" t="s">
        <v>136</v>
      </c>
      <c r="B125" s="80">
        <f>Be!A193</f>
        <v>0</v>
      </c>
      <c r="C125" s="81">
        <f>Be!B193</f>
        <v>0</v>
      </c>
      <c r="D125" s="82">
        <f>Be!C193</f>
        <v>0</v>
      </c>
      <c r="E125" s="83">
        <f>Be!D193</f>
        <v>0</v>
      </c>
      <c r="F125" s="84">
        <f>Be!E193</f>
        <v>0</v>
      </c>
      <c r="G125" s="83">
        <f>Be!F193</f>
        <v>0</v>
      </c>
      <c r="H125" s="84">
        <f>Be!G193</f>
        <v>0</v>
      </c>
      <c r="I125" s="83">
        <f>Be!H193</f>
        <v>0</v>
      </c>
      <c r="J125" s="85">
        <f>Be!I193</f>
        <v>0</v>
      </c>
      <c r="K125" s="83">
        <f>Be!J193</f>
        <v>0</v>
      </c>
      <c r="L125" s="86">
        <f>Be!K193</f>
        <v>0</v>
      </c>
      <c r="M125" s="83">
        <f>Be!L193</f>
        <v>0</v>
      </c>
      <c r="N125" s="87">
        <f>Be!M193</f>
        <v>0</v>
      </c>
      <c r="O125" s="88"/>
      <c r="P125" s="89">
        <f>Be!A187</f>
        <v>0</v>
      </c>
    </row>
    <row r="126" spans="1:16" x14ac:dyDescent="0.25">
      <c r="A126" s="79" t="s">
        <v>137</v>
      </c>
      <c r="B126" s="80">
        <f>Be!A194</f>
        <v>0</v>
      </c>
      <c r="C126" s="81">
        <f>Be!B194</f>
        <v>0</v>
      </c>
      <c r="D126" s="82">
        <f>Be!C194</f>
        <v>0</v>
      </c>
      <c r="E126" s="83">
        <f>Be!D194</f>
        <v>0</v>
      </c>
      <c r="F126" s="84">
        <f>Be!E194</f>
        <v>0</v>
      </c>
      <c r="G126" s="83">
        <f>Be!F194</f>
        <v>0</v>
      </c>
      <c r="H126" s="84">
        <f>Be!G194</f>
        <v>0</v>
      </c>
      <c r="I126" s="83">
        <f>Be!H194</f>
        <v>0</v>
      </c>
      <c r="J126" s="85">
        <f>Be!I194</f>
        <v>0</v>
      </c>
      <c r="K126" s="83">
        <f>Be!J194</f>
        <v>0</v>
      </c>
      <c r="L126" s="86">
        <f>Be!K194</f>
        <v>0</v>
      </c>
      <c r="M126" s="83">
        <f>Be!L194</f>
        <v>0</v>
      </c>
      <c r="N126" s="87">
        <f>Be!M194</f>
        <v>0</v>
      </c>
      <c r="O126" s="88"/>
      <c r="P126" s="89">
        <f>Be!A187</f>
        <v>0</v>
      </c>
    </row>
    <row r="127" spans="1:16" x14ac:dyDescent="0.25">
      <c r="A127" s="90" t="s">
        <v>138</v>
      </c>
      <c r="B127" s="80">
        <f>Be!A199</f>
        <v>0</v>
      </c>
      <c r="C127" s="81">
        <f>Be!B199</f>
        <v>0</v>
      </c>
      <c r="D127" s="82">
        <f>Be!C199</f>
        <v>0</v>
      </c>
      <c r="E127" s="83">
        <f>Be!D199</f>
        <v>0</v>
      </c>
      <c r="F127" s="84">
        <f>Be!E199</f>
        <v>0</v>
      </c>
      <c r="G127" s="83">
        <f>Be!F199</f>
        <v>0</v>
      </c>
      <c r="H127" s="84">
        <f>Be!G199</f>
        <v>0</v>
      </c>
      <c r="I127" s="83">
        <f>Be!H199</f>
        <v>0</v>
      </c>
      <c r="J127" s="85">
        <f>Be!I199</f>
        <v>0</v>
      </c>
      <c r="K127" s="83">
        <f>Be!J199</f>
        <v>0</v>
      </c>
      <c r="L127" s="86">
        <f>Be!K199</f>
        <v>0</v>
      </c>
      <c r="M127" s="83">
        <f>Be!L199</f>
        <v>0</v>
      </c>
      <c r="N127" s="87">
        <f>Be!M199</f>
        <v>0</v>
      </c>
      <c r="O127" s="88"/>
      <c r="P127" s="89">
        <f>Be!A197</f>
        <v>0</v>
      </c>
    </row>
    <row r="128" spans="1:16" x14ac:dyDescent="0.25">
      <c r="A128" s="79" t="s">
        <v>139</v>
      </c>
      <c r="B128" s="80">
        <f>Be!A200</f>
        <v>0</v>
      </c>
      <c r="C128" s="81">
        <f>Be!B200</f>
        <v>0</v>
      </c>
      <c r="D128" s="82">
        <f>Be!C200</f>
        <v>0</v>
      </c>
      <c r="E128" s="83">
        <f>Be!D200</f>
        <v>0</v>
      </c>
      <c r="F128" s="84">
        <f>Be!E200</f>
        <v>0</v>
      </c>
      <c r="G128" s="83">
        <f>Be!F200</f>
        <v>0</v>
      </c>
      <c r="H128" s="84">
        <f>Be!G200</f>
        <v>0</v>
      </c>
      <c r="I128" s="83">
        <f>Be!H200</f>
        <v>0</v>
      </c>
      <c r="J128" s="85">
        <f>Be!I200</f>
        <v>0</v>
      </c>
      <c r="K128" s="83">
        <f>Be!J200</f>
        <v>0</v>
      </c>
      <c r="L128" s="86">
        <f>Be!K200</f>
        <v>0</v>
      </c>
      <c r="M128" s="83">
        <f>Be!L200</f>
        <v>0</v>
      </c>
      <c r="N128" s="87">
        <f>Be!M200</f>
        <v>0</v>
      </c>
      <c r="O128" s="88"/>
      <c r="P128" s="89">
        <f>Be!A197</f>
        <v>0</v>
      </c>
    </row>
    <row r="129" spans="1:16" x14ac:dyDescent="0.25">
      <c r="A129" s="90" t="s">
        <v>140</v>
      </c>
      <c r="B129" s="80">
        <f>Be!A201</f>
        <v>0</v>
      </c>
      <c r="C129" s="81">
        <f>Be!B201</f>
        <v>0</v>
      </c>
      <c r="D129" s="82">
        <f>Be!C201</f>
        <v>0</v>
      </c>
      <c r="E129" s="83">
        <f>Be!D201</f>
        <v>0</v>
      </c>
      <c r="F129" s="84">
        <f>Be!E201</f>
        <v>0</v>
      </c>
      <c r="G129" s="83">
        <f>Be!F201</f>
        <v>0</v>
      </c>
      <c r="H129" s="84">
        <f>Be!G201</f>
        <v>0</v>
      </c>
      <c r="I129" s="83">
        <f>Be!H201</f>
        <v>0</v>
      </c>
      <c r="J129" s="85">
        <f>Be!I201</f>
        <v>0</v>
      </c>
      <c r="K129" s="83">
        <f>Be!J201</f>
        <v>0</v>
      </c>
      <c r="L129" s="86">
        <f>Be!K201</f>
        <v>0</v>
      </c>
      <c r="M129" s="83">
        <f>Be!L201</f>
        <v>0</v>
      </c>
      <c r="N129" s="87">
        <f>Be!M201</f>
        <v>0</v>
      </c>
      <c r="O129" s="88"/>
      <c r="P129" s="89">
        <f>Be!A197</f>
        <v>0</v>
      </c>
    </row>
    <row r="130" spans="1:16" x14ac:dyDescent="0.25">
      <c r="A130" s="79" t="s">
        <v>141</v>
      </c>
      <c r="B130" s="80">
        <f>Be!A202</f>
        <v>0</v>
      </c>
      <c r="C130" s="81">
        <f>Be!B202</f>
        <v>0</v>
      </c>
      <c r="D130" s="82">
        <f>Be!C202</f>
        <v>0</v>
      </c>
      <c r="E130" s="83">
        <f>Be!D202</f>
        <v>0</v>
      </c>
      <c r="F130" s="84">
        <f>Be!E202</f>
        <v>0</v>
      </c>
      <c r="G130" s="83">
        <f>Be!F202</f>
        <v>0</v>
      </c>
      <c r="H130" s="84">
        <f>Be!G202</f>
        <v>0</v>
      </c>
      <c r="I130" s="83">
        <f>Be!H202</f>
        <v>0</v>
      </c>
      <c r="J130" s="85">
        <f>Be!I202</f>
        <v>0</v>
      </c>
      <c r="K130" s="83">
        <f>Be!J202</f>
        <v>0</v>
      </c>
      <c r="L130" s="86">
        <f>Be!K202</f>
        <v>0</v>
      </c>
      <c r="M130" s="83">
        <f>Be!L202</f>
        <v>0</v>
      </c>
      <c r="N130" s="87">
        <f>Be!M202</f>
        <v>0</v>
      </c>
      <c r="O130" s="88"/>
      <c r="P130" s="89">
        <f>Be!A197</f>
        <v>0</v>
      </c>
    </row>
    <row r="131" spans="1:16" x14ac:dyDescent="0.25">
      <c r="A131" s="90" t="s">
        <v>142</v>
      </c>
      <c r="B131" s="80">
        <f>Be!A203</f>
        <v>0</v>
      </c>
      <c r="C131" s="81">
        <f>Be!B203</f>
        <v>0</v>
      </c>
      <c r="D131" s="82">
        <f>Be!C203</f>
        <v>0</v>
      </c>
      <c r="E131" s="83">
        <f>Be!D203</f>
        <v>0</v>
      </c>
      <c r="F131" s="84">
        <f>Be!E203</f>
        <v>0</v>
      </c>
      <c r="G131" s="83">
        <f>Be!F203</f>
        <v>0</v>
      </c>
      <c r="H131" s="84">
        <f>Be!G203</f>
        <v>0</v>
      </c>
      <c r="I131" s="83">
        <f>Be!H203</f>
        <v>0</v>
      </c>
      <c r="J131" s="85">
        <f>Be!I203</f>
        <v>0</v>
      </c>
      <c r="K131" s="83">
        <f>Be!J203</f>
        <v>0</v>
      </c>
      <c r="L131" s="86">
        <f>Be!K203</f>
        <v>0</v>
      </c>
      <c r="M131" s="83">
        <f>Be!L203</f>
        <v>0</v>
      </c>
      <c r="N131" s="87">
        <f>Be!M203</f>
        <v>0</v>
      </c>
      <c r="O131" s="88"/>
      <c r="P131" s="89">
        <f>Be!A197</f>
        <v>0</v>
      </c>
    </row>
    <row r="132" spans="1:16" x14ac:dyDescent="0.25">
      <c r="A132" s="79" t="s">
        <v>143</v>
      </c>
      <c r="B132" s="80">
        <f>Be!A204</f>
        <v>0</v>
      </c>
      <c r="C132" s="81">
        <f>Be!B204</f>
        <v>0</v>
      </c>
      <c r="D132" s="82">
        <f>Be!C204</f>
        <v>0</v>
      </c>
      <c r="E132" s="83">
        <f>Be!D204</f>
        <v>0</v>
      </c>
      <c r="F132" s="84">
        <f>Be!E204</f>
        <v>0</v>
      </c>
      <c r="G132" s="83">
        <f>Be!F204</f>
        <v>0</v>
      </c>
      <c r="H132" s="84">
        <f>Be!G204</f>
        <v>0</v>
      </c>
      <c r="I132" s="83">
        <f>Be!H204</f>
        <v>0</v>
      </c>
      <c r="J132" s="85">
        <f>Be!I204</f>
        <v>0</v>
      </c>
      <c r="K132" s="83">
        <f>Be!J204</f>
        <v>0</v>
      </c>
      <c r="L132" s="86">
        <f>Be!K204</f>
        <v>0</v>
      </c>
      <c r="M132" s="83">
        <f>Be!L204</f>
        <v>0</v>
      </c>
      <c r="N132" s="87">
        <f>Be!M204</f>
        <v>0</v>
      </c>
      <c r="O132" s="88"/>
      <c r="P132" s="89">
        <f>Be!A197</f>
        <v>0</v>
      </c>
    </row>
    <row r="133" spans="1:16" x14ac:dyDescent="0.25">
      <c r="A133" s="90" t="s">
        <v>144</v>
      </c>
      <c r="B133" s="80">
        <f>Be!A209</f>
        <v>0</v>
      </c>
      <c r="C133" s="81">
        <f>Be!B209</f>
        <v>0</v>
      </c>
      <c r="D133" s="82">
        <f>Be!C209</f>
        <v>0</v>
      </c>
      <c r="E133" s="83">
        <f>Be!D209</f>
        <v>0</v>
      </c>
      <c r="F133" s="84">
        <f>Be!E209</f>
        <v>0</v>
      </c>
      <c r="G133" s="83">
        <f>Be!F209</f>
        <v>0</v>
      </c>
      <c r="H133" s="84">
        <f>Be!G209</f>
        <v>0</v>
      </c>
      <c r="I133" s="83">
        <f>Be!H209</f>
        <v>0</v>
      </c>
      <c r="J133" s="85">
        <f>Be!I209</f>
        <v>0</v>
      </c>
      <c r="K133" s="83">
        <f>Be!J209</f>
        <v>0</v>
      </c>
      <c r="L133" s="86">
        <f>Be!K209</f>
        <v>0</v>
      </c>
      <c r="M133" s="83">
        <f>Be!L209</f>
        <v>0</v>
      </c>
      <c r="N133" s="87">
        <f>Be!M209</f>
        <v>0</v>
      </c>
      <c r="O133" s="88"/>
      <c r="P133" s="89">
        <f>Be!A207</f>
        <v>0</v>
      </c>
    </row>
    <row r="134" spans="1:16" x14ac:dyDescent="0.25">
      <c r="A134" s="79" t="s">
        <v>145</v>
      </c>
      <c r="B134" s="80">
        <f>Be!A210</f>
        <v>0</v>
      </c>
      <c r="C134" s="81">
        <f>Be!B210</f>
        <v>0</v>
      </c>
      <c r="D134" s="82">
        <f>Be!C210</f>
        <v>0</v>
      </c>
      <c r="E134" s="83">
        <f>Be!D210</f>
        <v>0</v>
      </c>
      <c r="F134" s="84">
        <f>Be!E210</f>
        <v>0</v>
      </c>
      <c r="G134" s="83">
        <f>Be!F210</f>
        <v>0</v>
      </c>
      <c r="H134" s="84">
        <f>Be!G210</f>
        <v>0</v>
      </c>
      <c r="I134" s="83">
        <f>Be!H210</f>
        <v>0</v>
      </c>
      <c r="J134" s="85">
        <f>Be!I210</f>
        <v>0</v>
      </c>
      <c r="K134" s="83">
        <f>Be!J210</f>
        <v>0</v>
      </c>
      <c r="L134" s="86">
        <f>Be!K210</f>
        <v>0</v>
      </c>
      <c r="M134" s="83">
        <f>Be!L210</f>
        <v>0</v>
      </c>
      <c r="N134" s="87">
        <f>Be!M210</f>
        <v>0</v>
      </c>
      <c r="O134" s="88"/>
      <c r="P134" s="89">
        <f>Be!A207</f>
        <v>0</v>
      </c>
    </row>
    <row r="135" spans="1:16" x14ac:dyDescent="0.25">
      <c r="A135" s="90" t="s">
        <v>146</v>
      </c>
      <c r="B135" s="80">
        <f>Be!A211</f>
        <v>0</v>
      </c>
      <c r="C135" s="81">
        <f>Be!B211</f>
        <v>0</v>
      </c>
      <c r="D135" s="82">
        <f>Be!C211</f>
        <v>0</v>
      </c>
      <c r="E135" s="83">
        <f>Be!D211</f>
        <v>0</v>
      </c>
      <c r="F135" s="84">
        <f>Be!E211</f>
        <v>0</v>
      </c>
      <c r="G135" s="83">
        <f>Be!F211</f>
        <v>0</v>
      </c>
      <c r="H135" s="84">
        <f>Be!G211</f>
        <v>0</v>
      </c>
      <c r="I135" s="83">
        <f>Be!H211</f>
        <v>0</v>
      </c>
      <c r="J135" s="85">
        <f>Be!I211</f>
        <v>0</v>
      </c>
      <c r="K135" s="83">
        <f>Be!J211</f>
        <v>0</v>
      </c>
      <c r="L135" s="86">
        <f>Be!K211</f>
        <v>0</v>
      </c>
      <c r="M135" s="83">
        <f>Be!L211</f>
        <v>0</v>
      </c>
      <c r="N135" s="87">
        <f>Be!M211</f>
        <v>0</v>
      </c>
      <c r="O135" s="88"/>
      <c r="P135" s="89">
        <f>Be!A207</f>
        <v>0</v>
      </c>
    </row>
    <row r="136" spans="1:16" x14ac:dyDescent="0.25">
      <c r="A136" s="79" t="s">
        <v>147</v>
      </c>
      <c r="B136" s="80">
        <f>Be!A212</f>
        <v>0</v>
      </c>
      <c r="C136" s="81">
        <f>Be!B212</f>
        <v>0</v>
      </c>
      <c r="D136" s="82">
        <f>Be!C212</f>
        <v>0</v>
      </c>
      <c r="E136" s="83">
        <f>Be!D212</f>
        <v>0</v>
      </c>
      <c r="F136" s="84">
        <f>Be!E212</f>
        <v>0</v>
      </c>
      <c r="G136" s="83">
        <f>Be!F212</f>
        <v>0</v>
      </c>
      <c r="H136" s="84">
        <f>Be!G212</f>
        <v>0</v>
      </c>
      <c r="I136" s="83">
        <f>Be!H212</f>
        <v>0</v>
      </c>
      <c r="J136" s="85">
        <f>Be!I212</f>
        <v>0</v>
      </c>
      <c r="K136" s="83">
        <f>Be!J212</f>
        <v>0</v>
      </c>
      <c r="L136" s="86">
        <f>Be!K212</f>
        <v>0</v>
      </c>
      <c r="M136" s="83">
        <f>Be!L212</f>
        <v>0</v>
      </c>
      <c r="N136" s="87">
        <f>Be!M212</f>
        <v>0</v>
      </c>
      <c r="O136" s="88"/>
      <c r="P136" s="89">
        <f>Be!A207</f>
        <v>0</v>
      </c>
    </row>
    <row r="137" spans="1:16" x14ac:dyDescent="0.25">
      <c r="A137" s="90" t="s">
        <v>148</v>
      </c>
      <c r="B137" s="80">
        <f>Be!A213</f>
        <v>0</v>
      </c>
      <c r="C137" s="81">
        <f>Be!B213</f>
        <v>0</v>
      </c>
      <c r="D137" s="82">
        <f>Be!C213</f>
        <v>0</v>
      </c>
      <c r="E137" s="83">
        <f>Be!D213</f>
        <v>0</v>
      </c>
      <c r="F137" s="84">
        <f>Be!E213</f>
        <v>0</v>
      </c>
      <c r="G137" s="83">
        <f>Be!F213</f>
        <v>0</v>
      </c>
      <c r="H137" s="84">
        <f>Be!G213</f>
        <v>0</v>
      </c>
      <c r="I137" s="83">
        <f>Be!H213</f>
        <v>0</v>
      </c>
      <c r="J137" s="85">
        <f>Be!I213</f>
        <v>0</v>
      </c>
      <c r="K137" s="83">
        <f>Be!J213</f>
        <v>0</v>
      </c>
      <c r="L137" s="86">
        <f>Be!K213</f>
        <v>0</v>
      </c>
      <c r="M137" s="83">
        <f>Be!L213</f>
        <v>0</v>
      </c>
      <c r="N137" s="87">
        <f>Be!M213</f>
        <v>0</v>
      </c>
      <c r="O137" s="88"/>
      <c r="P137" s="89">
        <f>Be!A207</f>
        <v>0</v>
      </c>
    </row>
    <row r="138" spans="1:16" x14ac:dyDescent="0.25">
      <c r="A138" s="79" t="s">
        <v>149</v>
      </c>
      <c r="B138" s="80">
        <f>Be!A214</f>
        <v>0</v>
      </c>
      <c r="C138" s="81">
        <f>Be!B214</f>
        <v>0</v>
      </c>
      <c r="D138" s="82">
        <f>Be!C214</f>
        <v>0</v>
      </c>
      <c r="E138" s="83">
        <f>Be!D214</f>
        <v>0</v>
      </c>
      <c r="F138" s="84">
        <f>Be!E214</f>
        <v>0</v>
      </c>
      <c r="G138" s="83">
        <f>Be!F214</f>
        <v>0</v>
      </c>
      <c r="H138" s="84">
        <f>Be!G214</f>
        <v>0</v>
      </c>
      <c r="I138" s="83">
        <f>Be!H214</f>
        <v>0</v>
      </c>
      <c r="J138" s="85">
        <f>Be!I214</f>
        <v>0</v>
      </c>
      <c r="K138" s="83">
        <f>Be!J214</f>
        <v>0</v>
      </c>
      <c r="L138" s="86">
        <f>Be!K214</f>
        <v>0</v>
      </c>
      <c r="M138" s="83">
        <f>Be!L214</f>
        <v>0</v>
      </c>
      <c r="N138" s="87">
        <f>Be!M214</f>
        <v>0</v>
      </c>
      <c r="O138" s="88"/>
      <c r="P138" s="89">
        <f>Be!A207</f>
        <v>0</v>
      </c>
    </row>
    <row r="139" spans="1:16" x14ac:dyDescent="0.25">
      <c r="A139" s="90" t="s">
        <v>150</v>
      </c>
      <c r="B139" s="80">
        <f>Be!A219</f>
        <v>0</v>
      </c>
      <c r="C139" s="81">
        <f>Be!B219</f>
        <v>0</v>
      </c>
      <c r="D139" s="82">
        <f>Be!C219</f>
        <v>0</v>
      </c>
      <c r="E139" s="83">
        <f>Be!D219</f>
        <v>0</v>
      </c>
      <c r="F139" s="84">
        <f>Be!E219</f>
        <v>0</v>
      </c>
      <c r="G139" s="83">
        <f>Be!F219</f>
        <v>0</v>
      </c>
      <c r="H139" s="84">
        <f>Be!G219</f>
        <v>0</v>
      </c>
      <c r="I139" s="83">
        <f>Be!H219</f>
        <v>0</v>
      </c>
      <c r="J139" s="85">
        <f>Be!I219</f>
        <v>0</v>
      </c>
      <c r="K139" s="83">
        <f>Be!J219</f>
        <v>0</v>
      </c>
      <c r="L139" s="86">
        <f>Be!K219</f>
        <v>0</v>
      </c>
      <c r="M139" s="83">
        <f>Be!L219</f>
        <v>0</v>
      </c>
      <c r="N139" s="87">
        <f>Be!M219</f>
        <v>0</v>
      </c>
      <c r="O139" s="88"/>
      <c r="P139" s="89">
        <f>Be!A217</f>
        <v>0</v>
      </c>
    </row>
    <row r="140" spans="1:16" x14ac:dyDescent="0.25">
      <c r="A140" s="79" t="s">
        <v>151</v>
      </c>
      <c r="B140" s="80">
        <f>Be!A220</f>
        <v>0</v>
      </c>
      <c r="C140" s="81">
        <f>Be!B220</f>
        <v>0</v>
      </c>
      <c r="D140" s="82">
        <f>Be!C220</f>
        <v>0</v>
      </c>
      <c r="E140" s="83">
        <f>Be!D220</f>
        <v>0</v>
      </c>
      <c r="F140" s="84">
        <f>Be!E220</f>
        <v>0</v>
      </c>
      <c r="G140" s="83">
        <f>Be!F220</f>
        <v>0</v>
      </c>
      <c r="H140" s="84">
        <f>Be!G220</f>
        <v>0</v>
      </c>
      <c r="I140" s="83">
        <f>Be!H220</f>
        <v>0</v>
      </c>
      <c r="J140" s="85">
        <f>Be!I220</f>
        <v>0</v>
      </c>
      <c r="K140" s="83">
        <f>Be!J220</f>
        <v>0</v>
      </c>
      <c r="L140" s="86">
        <f>Be!K220</f>
        <v>0</v>
      </c>
      <c r="M140" s="83">
        <f>Be!L220</f>
        <v>0</v>
      </c>
      <c r="N140" s="87">
        <f>Be!M220</f>
        <v>0</v>
      </c>
      <c r="O140" s="88"/>
      <c r="P140" s="89">
        <f>Be!A217</f>
        <v>0</v>
      </c>
    </row>
    <row r="141" spans="1:16" x14ac:dyDescent="0.25">
      <c r="A141" s="90" t="s">
        <v>152</v>
      </c>
      <c r="B141" s="80">
        <f>Be!A221</f>
        <v>0</v>
      </c>
      <c r="C141" s="81">
        <f>Be!B221</f>
        <v>0</v>
      </c>
      <c r="D141" s="82">
        <f>Be!C221</f>
        <v>0</v>
      </c>
      <c r="E141" s="83">
        <f>Be!D221</f>
        <v>0</v>
      </c>
      <c r="F141" s="84">
        <f>Be!E221</f>
        <v>0</v>
      </c>
      <c r="G141" s="83">
        <f>Be!F221</f>
        <v>0</v>
      </c>
      <c r="H141" s="84">
        <f>Be!G221</f>
        <v>0</v>
      </c>
      <c r="I141" s="83">
        <f>Be!H221</f>
        <v>0</v>
      </c>
      <c r="J141" s="85">
        <f>Be!I221</f>
        <v>0</v>
      </c>
      <c r="K141" s="83">
        <f>Be!J221</f>
        <v>0</v>
      </c>
      <c r="L141" s="86">
        <f>Be!K221</f>
        <v>0</v>
      </c>
      <c r="M141" s="83">
        <f>Be!L221</f>
        <v>0</v>
      </c>
      <c r="N141" s="87">
        <f>Be!M221</f>
        <v>0</v>
      </c>
      <c r="O141" s="88"/>
      <c r="P141" s="89">
        <f>Be!A217</f>
        <v>0</v>
      </c>
    </row>
    <row r="142" spans="1:16" x14ac:dyDescent="0.25">
      <c r="A142" s="79" t="s">
        <v>153</v>
      </c>
      <c r="B142" s="80">
        <f>Be!A222</f>
        <v>0</v>
      </c>
      <c r="C142" s="81">
        <f>Be!B222</f>
        <v>0</v>
      </c>
      <c r="D142" s="82">
        <f>Be!C222</f>
        <v>0</v>
      </c>
      <c r="E142" s="83">
        <f>Be!D222</f>
        <v>0</v>
      </c>
      <c r="F142" s="84">
        <f>Be!E222</f>
        <v>0</v>
      </c>
      <c r="G142" s="83">
        <f>Be!F222</f>
        <v>0</v>
      </c>
      <c r="H142" s="84">
        <f>Be!G222</f>
        <v>0</v>
      </c>
      <c r="I142" s="83">
        <f>Be!H222</f>
        <v>0</v>
      </c>
      <c r="J142" s="85">
        <f>Be!I222</f>
        <v>0</v>
      </c>
      <c r="K142" s="83">
        <f>Be!J222</f>
        <v>0</v>
      </c>
      <c r="L142" s="86">
        <f>Be!K222</f>
        <v>0</v>
      </c>
      <c r="M142" s="83">
        <f>Be!L222</f>
        <v>0</v>
      </c>
      <c r="N142" s="87">
        <f>Be!M222</f>
        <v>0</v>
      </c>
      <c r="O142" s="88"/>
      <c r="P142" s="89">
        <f>Be!A217</f>
        <v>0</v>
      </c>
    </row>
    <row r="143" spans="1:16" x14ac:dyDescent="0.25">
      <c r="A143" s="90" t="s">
        <v>154</v>
      </c>
      <c r="B143" s="80">
        <f>Be!A223</f>
        <v>0</v>
      </c>
      <c r="C143" s="81">
        <f>Be!B223</f>
        <v>0</v>
      </c>
      <c r="D143" s="82">
        <f>Be!C223</f>
        <v>0</v>
      </c>
      <c r="E143" s="83">
        <f>Be!D223</f>
        <v>0</v>
      </c>
      <c r="F143" s="84">
        <f>Be!E223</f>
        <v>0</v>
      </c>
      <c r="G143" s="83">
        <f>Be!F223</f>
        <v>0</v>
      </c>
      <c r="H143" s="84">
        <f>Be!G223</f>
        <v>0</v>
      </c>
      <c r="I143" s="83">
        <f>Be!H223</f>
        <v>0</v>
      </c>
      <c r="J143" s="85">
        <f>Be!I223</f>
        <v>0</v>
      </c>
      <c r="K143" s="83">
        <f>Be!J223</f>
        <v>0</v>
      </c>
      <c r="L143" s="86">
        <f>Be!K223</f>
        <v>0</v>
      </c>
      <c r="M143" s="83">
        <f>Be!L223</f>
        <v>0</v>
      </c>
      <c r="N143" s="87">
        <f>Be!M223</f>
        <v>0</v>
      </c>
      <c r="O143" s="88"/>
      <c r="P143" s="89">
        <f>Be!A217</f>
        <v>0</v>
      </c>
    </row>
    <row r="144" spans="1:16" x14ac:dyDescent="0.25">
      <c r="A144" s="79" t="s">
        <v>155</v>
      </c>
      <c r="B144" s="80">
        <f>Be!A224</f>
        <v>0</v>
      </c>
      <c r="C144" s="81">
        <f>Be!B224</f>
        <v>0</v>
      </c>
      <c r="D144" s="82">
        <f>Be!C224</f>
        <v>0</v>
      </c>
      <c r="E144" s="83">
        <f>Be!D224</f>
        <v>0</v>
      </c>
      <c r="F144" s="84">
        <f>Be!E224</f>
        <v>0</v>
      </c>
      <c r="G144" s="83">
        <f>Be!F224</f>
        <v>0</v>
      </c>
      <c r="H144" s="84">
        <f>Be!G224</f>
        <v>0</v>
      </c>
      <c r="I144" s="83">
        <f>Be!H224</f>
        <v>0</v>
      </c>
      <c r="J144" s="85">
        <f>Be!I224</f>
        <v>0</v>
      </c>
      <c r="K144" s="83">
        <f>Be!J224</f>
        <v>0</v>
      </c>
      <c r="L144" s="86">
        <f>Be!K224</f>
        <v>0</v>
      </c>
      <c r="M144" s="83">
        <f>Be!L224</f>
        <v>0</v>
      </c>
      <c r="N144" s="87">
        <f>Be!M224</f>
        <v>0</v>
      </c>
      <c r="O144" s="88"/>
      <c r="P144" s="89">
        <f>Be!A217</f>
        <v>0</v>
      </c>
    </row>
    <row r="145" spans="1:16" x14ac:dyDescent="0.25">
      <c r="A145" s="90" t="s">
        <v>156</v>
      </c>
      <c r="B145" s="80">
        <f>Be!A229</f>
        <v>0</v>
      </c>
      <c r="C145" s="81">
        <f>Be!B229</f>
        <v>0</v>
      </c>
      <c r="D145" s="82">
        <f>Be!C229</f>
        <v>0</v>
      </c>
      <c r="E145" s="83">
        <f>Be!D229</f>
        <v>0</v>
      </c>
      <c r="F145" s="84">
        <f>Be!E229</f>
        <v>0</v>
      </c>
      <c r="G145" s="83">
        <f>Be!F229</f>
        <v>0</v>
      </c>
      <c r="H145" s="84">
        <f>Be!G229</f>
        <v>0</v>
      </c>
      <c r="I145" s="83">
        <f>Be!H229</f>
        <v>0</v>
      </c>
      <c r="J145" s="85">
        <f>Be!I229</f>
        <v>0</v>
      </c>
      <c r="K145" s="83">
        <f>Be!J229</f>
        <v>0</v>
      </c>
      <c r="L145" s="86">
        <f>Be!K229</f>
        <v>0</v>
      </c>
      <c r="M145" s="83">
        <f>Be!L229</f>
        <v>0</v>
      </c>
      <c r="N145" s="87">
        <f>Be!M229</f>
        <v>0</v>
      </c>
      <c r="O145" s="88"/>
      <c r="P145" s="89">
        <f>Be!A227</f>
        <v>0</v>
      </c>
    </row>
    <row r="146" spans="1:16" x14ac:dyDescent="0.25">
      <c r="A146" s="79" t="s">
        <v>157</v>
      </c>
      <c r="B146" s="80">
        <f>Be!A230</f>
        <v>0</v>
      </c>
      <c r="C146" s="81">
        <f>Be!B230</f>
        <v>0</v>
      </c>
      <c r="D146" s="82">
        <f>Be!C230</f>
        <v>0</v>
      </c>
      <c r="E146" s="83">
        <f>Be!D230</f>
        <v>0</v>
      </c>
      <c r="F146" s="84">
        <f>Be!E230</f>
        <v>0</v>
      </c>
      <c r="G146" s="83">
        <f>Be!F230</f>
        <v>0</v>
      </c>
      <c r="H146" s="84">
        <f>Be!G230</f>
        <v>0</v>
      </c>
      <c r="I146" s="83">
        <f>Be!H230</f>
        <v>0</v>
      </c>
      <c r="J146" s="85">
        <f>Be!I230</f>
        <v>0</v>
      </c>
      <c r="K146" s="83">
        <f>Be!J230</f>
        <v>0</v>
      </c>
      <c r="L146" s="86">
        <f>Be!K230</f>
        <v>0</v>
      </c>
      <c r="M146" s="83">
        <f>Be!L230</f>
        <v>0</v>
      </c>
      <c r="N146" s="87">
        <f>Be!M230</f>
        <v>0</v>
      </c>
      <c r="O146" s="88"/>
      <c r="P146" s="89">
        <f>Be!A227</f>
        <v>0</v>
      </c>
    </row>
    <row r="147" spans="1:16" x14ac:dyDescent="0.25">
      <c r="A147" s="90" t="s">
        <v>158</v>
      </c>
      <c r="B147" s="80">
        <f>Be!A231</f>
        <v>0</v>
      </c>
      <c r="C147" s="81">
        <f>Be!B231</f>
        <v>0</v>
      </c>
      <c r="D147" s="82">
        <f>Be!C231</f>
        <v>0</v>
      </c>
      <c r="E147" s="83">
        <f>Be!D231</f>
        <v>0</v>
      </c>
      <c r="F147" s="84">
        <f>Be!E231</f>
        <v>0</v>
      </c>
      <c r="G147" s="83">
        <f>Be!F231</f>
        <v>0</v>
      </c>
      <c r="H147" s="84">
        <f>Be!G231</f>
        <v>0</v>
      </c>
      <c r="I147" s="83">
        <f>Be!H231</f>
        <v>0</v>
      </c>
      <c r="J147" s="85">
        <f>Be!I231</f>
        <v>0</v>
      </c>
      <c r="K147" s="83">
        <f>Be!J231</f>
        <v>0</v>
      </c>
      <c r="L147" s="86">
        <f>Be!K231</f>
        <v>0</v>
      </c>
      <c r="M147" s="83">
        <f>Be!L231</f>
        <v>0</v>
      </c>
      <c r="N147" s="87">
        <f>Be!M231</f>
        <v>0</v>
      </c>
      <c r="O147" s="88"/>
      <c r="P147" s="89">
        <f>Be!A227</f>
        <v>0</v>
      </c>
    </row>
    <row r="148" spans="1:16" x14ac:dyDescent="0.25">
      <c r="A148" s="79" t="s">
        <v>159</v>
      </c>
      <c r="B148" s="80">
        <f>Be!A232</f>
        <v>0</v>
      </c>
      <c r="C148" s="81">
        <f>Be!B232</f>
        <v>0</v>
      </c>
      <c r="D148" s="82">
        <f>Be!C232</f>
        <v>0</v>
      </c>
      <c r="E148" s="83">
        <f>Be!D232</f>
        <v>0</v>
      </c>
      <c r="F148" s="84">
        <f>Be!E232</f>
        <v>0</v>
      </c>
      <c r="G148" s="83">
        <f>Be!F232</f>
        <v>0</v>
      </c>
      <c r="H148" s="84">
        <f>Be!G232</f>
        <v>0</v>
      </c>
      <c r="I148" s="83">
        <f>Be!H232</f>
        <v>0</v>
      </c>
      <c r="J148" s="85">
        <f>Be!I232</f>
        <v>0</v>
      </c>
      <c r="K148" s="83">
        <f>Be!J232</f>
        <v>0</v>
      </c>
      <c r="L148" s="86">
        <f>Be!K232</f>
        <v>0</v>
      </c>
      <c r="M148" s="83">
        <f>Be!L232</f>
        <v>0</v>
      </c>
      <c r="N148" s="87">
        <f>Be!M232</f>
        <v>0</v>
      </c>
      <c r="O148" s="88"/>
      <c r="P148" s="89">
        <f>Be!A227</f>
        <v>0</v>
      </c>
    </row>
    <row r="149" spans="1:16" x14ac:dyDescent="0.25">
      <c r="A149" s="90" t="s">
        <v>160</v>
      </c>
      <c r="B149" s="80">
        <f>Be!A233</f>
        <v>0</v>
      </c>
      <c r="C149" s="81">
        <f>Be!B233</f>
        <v>0</v>
      </c>
      <c r="D149" s="82">
        <f>Be!C233</f>
        <v>0</v>
      </c>
      <c r="E149" s="83">
        <f>Be!D233</f>
        <v>0</v>
      </c>
      <c r="F149" s="84">
        <f>Be!E233</f>
        <v>0</v>
      </c>
      <c r="G149" s="83">
        <f>Be!F233</f>
        <v>0</v>
      </c>
      <c r="H149" s="84">
        <f>Be!G233</f>
        <v>0</v>
      </c>
      <c r="I149" s="83">
        <f>Be!H233</f>
        <v>0</v>
      </c>
      <c r="J149" s="85">
        <f>Be!I233</f>
        <v>0</v>
      </c>
      <c r="K149" s="83">
        <f>Be!J233</f>
        <v>0</v>
      </c>
      <c r="L149" s="86">
        <f>Be!K233</f>
        <v>0</v>
      </c>
      <c r="M149" s="83">
        <f>Be!L233</f>
        <v>0</v>
      </c>
      <c r="N149" s="87">
        <f>Be!M233</f>
        <v>0</v>
      </c>
      <c r="O149" s="88"/>
      <c r="P149" s="89">
        <f>Be!A227</f>
        <v>0</v>
      </c>
    </row>
    <row r="150" spans="1:16" x14ac:dyDescent="0.25">
      <c r="A150" s="79" t="s">
        <v>161</v>
      </c>
      <c r="B150" s="80">
        <f>Be!A234</f>
        <v>0</v>
      </c>
      <c r="C150" s="81">
        <f>Be!B234</f>
        <v>0</v>
      </c>
      <c r="D150" s="82">
        <f>Be!C234</f>
        <v>0</v>
      </c>
      <c r="E150" s="83">
        <f>Be!D234</f>
        <v>0</v>
      </c>
      <c r="F150" s="84">
        <f>Be!E234</f>
        <v>0</v>
      </c>
      <c r="G150" s="83">
        <f>Be!F234</f>
        <v>0</v>
      </c>
      <c r="H150" s="84">
        <f>Be!G234</f>
        <v>0</v>
      </c>
      <c r="I150" s="83">
        <f>Be!H234</f>
        <v>0</v>
      </c>
      <c r="J150" s="85">
        <f>Be!I234</f>
        <v>0</v>
      </c>
      <c r="K150" s="83">
        <f>Be!J234</f>
        <v>0</v>
      </c>
      <c r="L150" s="86">
        <f>Be!K234</f>
        <v>0</v>
      </c>
      <c r="M150" s="83">
        <f>Be!L234</f>
        <v>0</v>
      </c>
      <c r="N150" s="87">
        <f>Be!M234</f>
        <v>0</v>
      </c>
      <c r="O150" s="88"/>
      <c r="P150" s="89">
        <f>Be!A227</f>
        <v>0</v>
      </c>
    </row>
    <row r="151" spans="1:16" x14ac:dyDescent="0.25">
      <c r="A151" s="90" t="s">
        <v>162</v>
      </c>
      <c r="B151" s="80">
        <f>Be!A239</f>
        <v>0</v>
      </c>
      <c r="C151" s="81">
        <f>Be!B239</f>
        <v>0</v>
      </c>
      <c r="D151" s="82">
        <f>Be!C239</f>
        <v>0</v>
      </c>
      <c r="E151" s="83">
        <f>Be!D239</f>
        <v>0</v>
      </c>
      <c r="F151" s="84">
        <f>Be!E239</f>
        <v>0</v>
      </c>
      <c r="G151" s="83">
        <f>Be!F239</f>
        <v>0</v>
      </c>
      <c r="H151" s="84">
        <f>Be!G239</f>
        <v>0</v>
      </c>
      <c r="I151" s="83">
        <f>Be!H239</f>
        <v>0</v>
      </c>
      <c r="J151" s="85">
        <f>Be!I239</f>
        <v>0</v>
      </c>
      <c r="K151" s="83">
        <f>Be!J239</f>
        <v>0</v>
      </c>
      <c r="L151" s="86">
        <f>Be!K239</f>
        <v>0</v>
      </c>
      <c r="M151" s="83">
        <f>Be!L239</f>
        <v>0</v>
      </c>
      <c r="N151" s="87">
        <f>Be!M239</f>
        <v>0</v>
      </c>
      <c r="O151" s="88"/>
      <c r="P151" s="89">
        <f>Be!A237</f>
        <v>0</v>
      </c>
    </row>
    <row r="152" spans="1:16" x14ac:dyDescent="0.25">
      <c r="A152" s="79" t="s">
        <v>163</v>
      </c>
      <c r="B152" s="80">
        <f>Be!A240</f>
        <v>0</v>
      </c>
      <c r="C152" s="81">
        <f>Be!B240</f>
        <v>0</v>
      </c>
      <c r="D152" s="82">
        <f>Be!C240</f>
        <v>0</v>
      </c>
      <c r="E152" s="83">
        <f>Be!D240</f>
        <v>0</v>
      </c>
      <c r="F152" s="84">
        <f>Be!E240</f>
        <v>0</v>
      </c>
      <c r="G152" s="83">
        <f>Be!F240</f>
        <v>0</v>
      </c>
      <c r="H152" s="84">
        <f>Be!G240</f>
        <v>0</v>
      </c>
      <c r="I152" s="83">
        <f>Be!H240</f>
        <v>0</v>
      </c>
      <c r="J152" s="85">
        <f>Be!I240</f>
        <v>0</v>
      </c>
      <c r="K152" s="83">
        <f>Be!J240</f>
        <v>0</v>
      </c>
      <c r="L152" s="86">
        <f>Be!K240</f>
        <v>0</v>
      </c>
      <c r="M152" s="83">
        <f>Be!L240</f>
        <v>0</v>
      </c>
      <c r="N152" s="87">
        <f>Be!M240</f>
        <v>0</v>
      </c>
      <c r="O152" s="88"/>
      <c r="P152" s="89">
        <f>Be!A237</f>
        <v>0</v>
      </c>
    </row>
    <row r="153" spans="1:16" x14ac:dyDescent="0.25">
      <c r="A153" s="90" t="s">
        <v>164</v>
      </c>
      <c r="B153" s="80">
        <f>Be!A241</f>
        <v>0</v>
      </c>
      <c r="C153" s="81">
        <f>Be!B241</f>
        <v>0</v>
      </c>
      <c r="D153" s="82">
        <f>Be!C241</f>
        <v>0</v>
      </c>
      <c r="E153" s="83">
        <f>Be!D241</f>
        <v>0</v>
      </c>
      <c r="F153" s="84">
        <f>Be!E241</f>
        <v>0</v>
      </c>
      <c r="G153" s="83">
        <f>Be!F241</f>
        <v>0</v>
      </c>
      <c r="H153" s="84">
        <f>Be!G241</f>
        <v>0</v>
      </c>
      <c r="I153" s="83">
        <f>Be!H241</f>
        <v>0</v>
      </c>
      <c r="J153" s="85">
        <f>Be!I241</f>
        <v>0</v>
      </c>
      <c r="K153" s="83">
        <f>Be!J241</f>
        <v>0</v>
      </c>
      <c r="L153" s="86">
        <f>Be!K241</f>
        <v>0</v>
      </c>
      <c r="M153" s="83">
        <f>Be!L241</f>
        <v>0</v>
      </c>
      <c r="N153" s="87">
        <f>Be!M241</f>
        <v>0</v>
      </c>
      <c r="O153" s="88"/>
      <c r="P153" s="89">
        <f>Be!A237</f>
        <v>0</v>
      </c>
    </row>
    <row r="154" spans="1:16" x14ac:dyDescent="0.25">
      <c r="A154" s="79" t="s">
        <v>165</v>
      </c>
      <c r="B154" s="80">
        <f>Be!A242</f>
        <v>0</v>
      </c>
      <c r="C154" s="81">
        <f>Be!B242</f>
        <v>0</v>
      </c>
      <c r="D154" s="82">
        <f>Be!C242</f>
        <v>0</v>
      </c>
      <c r="E154" s="83">
        <f>Be!D242</f>
        <v>0</v>
      </c>
      <c r="F154" s="84">
        <f>Be!E242</f>
        <v>0</v>
      </c>
      <c r="G154" s="83">
        <f>Be!F242</f>
        <v>0</v>
      </c>
      <c r="H154" s="84">
        <f>Be!G242</f>
        <v>0</v>
      </c>
      <c r="I154" s="83">
        <f>Be!H242</f>
        <v>0</v>
      </c>
      <c r="J154" s="85">
        <f>Be!I242</f>
        <v>0</v>
      </c>
      <c r="K154" s="83">
        <f>Be!J242</f>
        <v>0</v>
      </c>
      <c r="L154" s="86">
        <f>Be!K242</f>
        <v>0</v>
      </c>
      <c r="M154" s="83">
        <f>Be!L242</f>
        <v>0</v>
      </c>
      <c r="N154" s="87">
        <f>Be!M242</f>
        <v>0</v>
      </c>
      <c r="O154" s="88"/>
      <c r="P154" s="89">
        <f>Be!A237</f>
        <v>0</v>
      </c>
    </row>
    <row r="155" spans="1:16" x14ac:dyDescent="0.25">
      <c r="A155" s="90" t="s">
        <v>166</v>
      </c>
      <c r="B155" s="80">
        <f>Be!A243</f>
        <v>0</v>
      </c>
      <c r="C155" s="81">
        <f>Be!B243</f>
        <v>0</v>
      </c>
      <c r="D155" s="82">
        <f>Be!C243</f>
        <v>0</v>
      </c>
      <c r="E155" s="83">
        <f>Be!D243</f>
        <v>0</v>
      </c>
      <c r="F155" s="84">
        <f>Be!E243</f>
        <v>0</v>
      </c>
      <c r="G155" s="83">
        <f>Be!F243</f>
        <v>0</v>
      </c>
      <c r="H155" s="84">
        <f>Be!G243</f>
        <v>0</v>
      </c>
      <c r="I155" s="83">
        <f>Be!H243</f>
        <v>0</v>
      </c>
      <c r="J155" s="85">
        <f>Be!I243</f>
        <v>0</v>
      </c>
      <c r="K155" s="83">
        <f>Be!J243</f>
        <v>0</v>
      </c>
      <c r="L155" s="86">
        <f>Be!K243</f>
        <v>0</v>
      </c>
      <c r="M155" s="83">
        <f>Be!L243</f>
        <v>0</v>
      </c>
      <c r="N155" s="87">
        <f>Be!M243</f>
        <v>0</v>
      </c>
      <c r="O155" s="88"/>
      <c r="P155" s="89">
        <f>Be!A237</f>
        <v>0</v>
      </c>
    </row>
    <row r="156" spans="1:16" x14ac:dyDescent="0.25">
      <c r="A156" s="104" t="s">
        <v>167</v>
      </c>
      <c r="B156" s="105">
        <f>Be!A244</f>
        <v>0</v>
      </c>
      <c r="C156" s="106">
        <f>Be!B244</f>
        <v>0</v>
      </c>
      <c r="D156" s="107">
        <f>Be!C244</f>
        <v>0</v>
      </c>
      <c r="E156" s="108">
        <f>Be!D244</f>
        <v>0</v>
      </c>
      <c r="F156" s="109">
        <f>Be!E244</f>
        <v>0</v>
      </c>
      <c r="G156" s="108">
        <f>Be!F244</f>
        <v>0</v>
      </c>
      <c r="H156" s="109">
        <f>Be!G244</f>
        <v>0</v>
      </c>
      <c r="I156" s="108">
        <f>Be!H244</f>
        <v>0</v>
      </c>
      <c r="J156" s="110">
        <f>Be!I244</f>
        <v>0</v>
      </c>
      <c r="K156" s="108">
        <f>Be!J244</f>
        <v>0</v>
      </c>
      <c r="L156" s="111">
        <f>Be!K244</f>
        <v>0</v>
      </c>
      <c r="M156" s="108">
        <f>Be!L244</f>
        <v>0</v>
      </c>
      <c r="N156" s="112">
        <f>Be!M244</f>
        <v>0</v>
      </c>
      <c r="O156" s="113"/>
      <c r="P156" s="114">
        <f>Be!A237</f>
        <v>0</v>
      </c>
    </row>
    <row r="157" spans="1:16" x14ac:dyDescent="0.25">
      <c r="A157" s="90" t="s">
        <v>181</v>
      </c>
      <c r="B157" s="80">
        <f>Be!A249</f>
        <v>0</v>
      </c>
      <c r="C157" s="81">
        <f>Be!B249</f>
        <v>0</v>
      </c>
      <c r="D157" s="82">
        <f>Be!C249</f>
        <v>0</v>
      </c>
      <c r="E157" s="83">
        <f>Be!D249</f>
        <v>0</v>
      </c>
      <c r="F157" s="84">
        <f>Be!E249</f>
        <v>0</v>
      </c>
      <c r="G157" s="83">
        <f>Be!F249</f>
        <v>0</v>
      </c>
      <c r="H157" s="84">
        <f>Be!G249</f>
        <v>0</v>
      </c>
      <c r="I157" s="83">
        <f>Be!H249</f>
        <v>0</v>
      </c>
      <c r="J157" s="85">
        <f>Be!I249</f>
        <v>0</v>
      </c>
      <c r="K157" s="83">
        <f>Be!J249</f>
        <v>0</v>
      </c>
      <c r="L157" s="86">
        <f>Be!K249</f>
        <v>0</v>
      </c>
      <c r="M157" s="83">
        <f>Be!L249</f>
        <v>0</v>
      </c>
      <c r="N157" s="87">
        <f>Be!M249</f>
        <v>0</v>
      </c>
      <c r="O157" s="88"/>
      <c r="P157" s="89">
        <f>Be!A247</f>
        <v>0</v>
      </c>
    </row>
    <row r="158" spans="1:16" x14ac:dyDescent="0.25">
      <c r="A158" s="104" t="s">
        <v>182</v>
      </c>
      <c r="B158" s="80">
        <f>Be!A250</f>
        <v>0</v>
      </c>
      <c r="C158" s="81">
        <f>Be!B250</f>
        <v>0</v>
      </c>
      <c r="D158" s="82">
        <f>Be!C250</f>
        <v>0</v>
      </c>
      <c r="E158" s="83">
        <f>Be!D250</f>
        <v>0</v>
      </c>
      <c r="F158" s="84">
        <f>Be!E250</f>
        <v>0</v>
      </c>
      <c r="G158" s="83">
        <f>Be!F250</f>
        <v>0</v>
      </c>
      <c r="H158" s="84">
        <f>Be!G250</f>
        <v>0</v>
      </c>
      <c r="I158" s="83">
        <f>Be!H250</f>
        <v>0</v>
      </c>
      <c r="J158" s="85">
        <f>Be!I250</f>
        <v>0</v>
      </c>
      <c r="K158" s="83">
        <f>Be!J250</f>
        <v>0</v>
      </c>
      <c r="L158" s="86">
        <f>Be!K250</f>
        <v>0</v>
      </c>
      <c r="M158" s="83">
        <f>Be!L250</f>
        <v>0</v>
      </c>
      <c r="N158" s="87">
        <f>Be!M250</f>
        <v>0</v>
      </c>
      <c r="O158" s="88"/>
      <c r="P158" s="89">
        <f>Be!A247</f>
        <v>0</v>
      </c>
    </row>
    <row r="159" spans="1:16" x14ac:dyDescent="0.25">
      <c r="A159" s="90" t="s">
        <v>183</v>
      </c>
      <c r="B159" s="80">
        <f>Be!A251</f>
        <v>0</v>
      </c>
      <c r="C159" s="81">
        <f>Be!B251</f>
        <v>0</v>
      </c>
      <c r="D159" s="82">
        <f>Be!C251</f>
        <v>0</v>
      </c>
      <c r="E159" s="83">
        <f>Be!D251</f>
        <v>0</v>
      </c>
      <c r="F159" s="84">
        <f>Be!E251</f>
        <v>0</v>
      </c>
      <c r="G159" s="83">
        <f>Be!F251</f>
        <v>0</v>
      </c>
      <c r="H159" s="84">
        <f>Be!G251</f>
        <v>0</v>
      </c>
      <c r="I159" s="83">
        <f>Be!H251</f>
        <v>0</v>
      </c>
      <c r="J159" s="85">
        <f>Be!I251</f>
        <v>0</v>
      </c>
      <c r="K159" s="83">
        <f>Be!J251</f>
        <v>0</v>
      </c>
      <c r="L159" s="86">
        <f>Be!K251</f>
        <v>0</v>
      </c>
      <c r="M159" s="83">
        <f>Be!L251</f>
        <v>0</v>
      </c>
      <c r="N159" s="87">
        <f>Be!M251</f>
        <v>0</v>
      </c>
      <c r="O159" s="88"/>
      <c r="P159" s="89">
        <f>Be!A247</f>
        <v>0</v>
      </c>
    </row>
    <row r="160" spans="1:16" x14ac:dyDescent="0.25">
      <c r="A160" s="104" t="s">
        <v>184</v>
      </c>
      <c r="B160" s="80">
        <f>Be!A252</f>
        <v>0</v>
      </c>
      <c r="C160" s="81">
        <f>Be!B252</f>
        <v>0</v>
      </c>
      <c r="D160" s="82">
        <f>Be!C252</f>
        <v>0</v>
      </c>
      <c r="E160" s="83">
        <f>Be!D252</f>
        <v>0</v>
      </c>
      <c r="F160" s="84">
        <f>Be!E252</f>
        <v>0</v>
      </c>
      <c r="G160" s="83">
        <f>Be!F252</f>
        <v>0</v>
      </c>
      <c r="H160" s="84">
        <f>Be!G252</f>
        <v>0</v>
      </c>
      <c r="I160" s="83">
        <f>Be!H252</f>
        <v>0</v>
      </c>
      <c r="J160" s="85">
        <f>Be!I252</f>
        <v>0</v>
      </c>
      <c r="K160" s="83">
        <f>Be!J252</f>
        <v>0</v>
      </c>
      <c r="L160" s="86">
        <f>Be!K252</f>
        <v>0</v>
      </c>
      <c r="M160" s="83">
        <f>Be!L252</f>
        <v>0</v>
      </c>
      <c r="N160" s="87">
        <f>Be!M252</f>
        <v>0</v>
      </c>
      <c r="O160" s="88"/>
      <c r="P160" s="89">
        <f>Be!A247</f>
        <v>0</v>
      </c>
    </row>
    <row r="161" spans="1:16" x14ac:dyDescent="0.25">
      <c r="A161" s="90" t="s">
        <v>185</v>
      </c>
      <c r="B161" s="80">
        <f>Be!A253</f>
        <v>0</v>
      </c>
      <c r="C161" s="81">
        <f>Be!B253</f>
        <v>0</v>
      </c>
      <c r="D161" s="82">
        <f>Be!C253</f>
        <v>0</v>
      </c>
      <c r="E161" s="83">
        <f>Be!D253</f>
        <v>0</v>
      </c>
      <c r="F161" s="84">
        <f>Be!E253</f>
        <v>0</v>
      </c>
      <c r="G161" s="83">
        <f>Be!F253</f>
        <v>0</v>
      </c>
      <c r="H161" s="84">
        <f>Be!G253</f>
        <v>0</v>
      </c>
      <c r="I161" s="83">
        <f>Be!H253</f>
        <v>0</v>
      </c>
      <c r="J161" s="85">
        <f>Be!I253</f>
        <v>0</v>
      </c>
      <c r="K161" s="83">
        <f>Be!J253</f>
        <v>0</v>
      </c>
      <c r="L161" s="86">
        <f>Be!K253</f>
        <v>0</v>
      </c>
      <c r="M161" s="83">
        <f>Be!L253</f>
        <v>0</v>
      </c>
      <c r="N161" s="87">
        <f>Be!M253</f>
        <v>0</v>
      </c>
      <c r="O161" s="88"/>
      <c r="P161" s="89">
        <f>Be!A247</f>
        <v>0</v>
      </c>
    </row>
    <row r="162" spans="1:16" x14ac:dyDescent="0.25">
      <c r="A162" s="104" t="s">
        <v>186</v>
      </c>
      <c r="B162" s="80">
        <f>Be!A254</f>
        <v>0</v>
      </c>
      <c r="C162" s="81">
        <f>Be!B254</f>
        <v>0</v>
      </c>
      <c r="D162" s="82">
        <f>Be!C254</f>
        <v>0</v>
      </c>
      <c r="E162" s="83">
        <f>Be!D254</f>
        <v>0</v>
      </c>
      <c r="F162" s="84">
        <f>Be!E254</f>
        <v>0</v>
      </c>
      <c r="G162" s="83">
        <f>Be!F254</f>
        <v>0</v>
      </c>
      <c r="H162" s="84">
        <f>Be!G254</f>
        <v>0</v>
      </c>
      <c r="I162" s="83">
        <f>Be!H254</f>
        <v>0</v>
      </c>
      <c r="J162" s="85">
        <f>Be!I254</f>
        <v>0</v>
      </c>
      <c r="K162" s="83">
        <f>Be!J254</f>
        <v>0</v>
      </c>
      <c r="L162" s="86">
        <f>Be!K254</f>
        <v>0</v>
      </c>
      <c r="M162" s="83">
        <f>Be!L254</f>
        <v>0</v>
      </c>
      <c r="N162" s="87">
        <f>Be!M254</f>
        <v>0</v>
      </c>
      <c r="O162" s="88"/>
      <c r="P162" s="89">
        <f>Be!A247</f>
        <v>0</v>
      </c>
    </row>
    <row r="163" spans="1:16" x14ac:dyDescent="0.25">
      <c r="A163" s="90" t="s">
        <v>187</v>
      </c>
      <c r="B163" s="80">
        <f>Be!A259</f>
        <v>0</v>
      </c>
      <c r="C163" s="81">
        <f>Be!B259</f>
        <v>0</v>
      </c>
      <c r="D163" s="82">
        <f>Be!C259</f>
        <v>0</v>
      </c>
      <c r="E163" s="83">
        <f>Be!D259</f>
        <v>0</v>
      </c>
      <c r="F163" s="84">
        <f>Be!E259</f>
        <v>0</v>
      </c>
      <c r="G163" s="83">
        <f>Be!F259</f>
        <v>0</v>
      </c>
      <c r="H163" s="84">
        <f>Be!G259</f>
        <v>0</v>
      </c>
      <c r="I163" s="83">
        <f>Be!H259</f>
        <v>0</v>
      </c>
      <c r="J163" s="85">
        <f>Be!I259</f>
        <v>0</v>
      </c>
      <c r="K163" s="83">
        <f>Be!J259</f>
        <v>0</v>
      </c>
      <c r="L163" s="86">
        <f>Be!K259</f>
        <v>0</v>
      </c>
      <c r="M163" s="83">
        <f>Be!L259</f>
        <v>0</v>
      </c>
      <c r="N163" s="87">
        <f>Be!M259</f>
        <v>0</v>
      </c>
      <c r="O163" s="88"/>
      <c r="P163" s="89">
        <f>Be!A257</f>
        <v>0</v>
      </c>
    </row>
    <row r="164" spans="1:16" x14ac:dyDescent="0.25">
      <c r="A164" s="104" t="s">
        <v>188</v>
      </c>
      <c r="B164" s="80">
        <f>Be!A260</f>
        <v>0</v>
      </c>
      <c r="C164" s="81">
        <f>Be!B260</f>
        <v>0</v>
      </c>
      <c r="D164" s="82">
        <f>Be!C260</f>
        <v>0</v>
      </c>
      <c r="E164" s="83">
        <f>Be!D260</f>
        <v>0</v>
      </c>
      <c r="F164" s="84">
        <f>Be!E260</f>
        <v>0</v>
      </c>
      <c r="G164" s="83">
        <f>Be!F260</f>
        <v>0</v>
      </c>
      <c r="H164" s="84">
        <f>Be!G260</f>
        <v>0</v>
      </c>
      <c r="I164" s="83">
        <f>Be!H260</f>
        <v>0</v>
      </c>
      <c r="J164" s="85">
        <f>Be!I260</f>
        <v>0</v>
      </c>
      <c r="K164" s="83">
        <f>Be!J260</f>
        <v>0</v>
      </c>
      <c r="L164" s="86">
        <f>Be!K260</f>
        <v>0</v>
      </c>
      <c r="M164" s="83">
        <f>Be!L260</f>
        <v>0</v>
      </c>
      <c r="N164" s="87">
        <f>Be!M260</f>
        <v>0</v>
      </c>
      <c r="O164" s="88"/>
      <c r="P164" s="89">
        <f>Be!A257</f>
        <v>0</v>
      </c>
    </row>
    <row r="165" spans="1:16" x14ac:dyDescent="0.25">
      <c r="A165" s="90" t="s">
        <v>189</v>
      </c>
      <c r="B165" s="80">
        <f>Be!A261</f>
        <v>0</v>
      </c>
      <c r="C165" s="81">
        <f>Be!B261</f>
        <v>0</v>
      </c>
      <c r="D165" s="82">
        <f>Be!C261</f>
        <v>0</v>
      </c>
      <c r="E165" s="83">
        <f>Be!D261</f>
        <v>0</v>
      </c>
      <c r="F165" s="84">
        <f>Be!E261</f>
        <v>0</v>
      </c>
      <c r="G165" s="83">
        <f>Be!F261</f>
        <v>0</v>
      </c>
      <c r="H165" s="84">
        <f>Be!G261</f>
        <v>0</v>
      </c>
      <c r="I165" s="83">
        <f>Be!H261</f>
        <v>0</v>
      </c>
      <c r="J165" s="85">
        <f>Be!I261</f>
        <v>0</v>
      </c>
      <c r="K165" s="83">
        <f>Be!J261</f>
        <v>0</v>
      </c>
      <c r="L165" s="86">
        <f>Be!K261</f>
        <v>0</v>
      </c>
      <c r="M165" s="83">
        <f>Be!L261</f>
        <v>0</v>
      </c>
      <c r="N165" s="87">
        <f>Be!M261</f>
        <v>0</v>
      </c>
      <c r="O165" s="88"/>
      <c r="P165" s="89">
        <f>Be!A257</f>
        <v>0</v>
      </c>
    </row>
    <row r="166" spans="1:16" x14ac:dyDescent="0.25">
      <c r="A166" s="104" t="s">
        <v>190</v>
      </c>
      <c r="B166" s="80">
        <f>Be!A262</f>
        <v>0</v>
      </c>
      <c r="C166" s="81">
        <f>Be!B262</f>
        <v>0</v>
      </c>
      <c r="D166" s="82">
        <f>Be!C262</f>
        <v>0</v>
      </c>
      <c r="E166" s="83">
        <f>Be!D262</f>
        <v>0</v>
      </c>
      <c r="F166" s="84">
        <f>Be!E262</f>
        <v>0</v>
      </c>
      <c r="G166" s="83">
        <f>Be!F262</f>
        <v>0</v>
      </c>
      <c r="H166" s="84">
        <f>Be!G262</f>
        <v>0</v>
      </c>
      <c r="I166" s="83">
        <f>Be!H262</f>
        <v>0</v>
      </c>
      <c r="J166" s="85">
        <f>Be!I262</f>
        <v>0</v>
      </c>
      <c r="K166" s="83">
        <f>Be!J262</f>
        <v>0</v>
      </c>
      <c r="L166" s="86">
        <f>Be!K262</f>
        <v>0</v>
      </c>
      <c r="M166" s="83">
        <f>Be!L262</f>
        <v>0</v>
      </c>
      <c r="N166" s="87">
        <f>Be!M262</f>
        <v>0</v>
      </c>
      <c r="O166" s="88"/>
      <c r="P166" s="89">
        <f>Be!A257</f>
        <v>0</v>
      </c>
    </row>
    <row r="167" spans="1:16" x14ac:dyDescent="0.25">
      <c r="A167" s="90" t="s">
        <v>191</v>
      </c>
      <c r="B167" s="80">
        <f>Be!A263</f>
        <v>0</v>
      </c>
      <c r="C167" s="81">
        <f>Be!B263</f>
        <v>0</v>
      </c>
      <c r="D167" s="82">
        <f>Be!C263</f>
        <v>0</v>
      </c>
      <c r="E167" s="83">
        <f>Be!D263</f>
        <v>0</v>
      </c>
      <c r="F167" s="84">
        <f>Be!E263</f>
        <v>0</v>
      </c>
      <c r="G167" s="83">
        <f>Be!F263</f>
        <v>0</v>
      </c>
      <c r="H167" s="84">
        <f>Be!G263</f>
        <v>0</v>
      </c>
      <c r="I167" s="83">
        <f>Be!H263</f>
        <v>0</v>
      </c>
      <c r="J167" s="85">
        <f>Be!I263</f>
        <v>0</v>
      </c>
      <c r="K167" s="83">
        <f>Be!J263</f>
        <v>0</v>
      </c>
      <c r="L167" s="86">
        <f>Be!K263</f>
        <v>0</v>
      </c>
      <c r="M167" s="83">
        <f>Be!L263</f>
        <v>0</v>
      </c>
      <c r="N167" s="87">
        <f>Be!M263</f>
        <v>0</v>
      </c>
      <c r="O167" s="88"/>
      <c r="P167" s="89">
        <f>Be!A257</f>
        <v>0</v>
      </c>
    </row>
    <row r="168" spans="1:16" x14ac:dyDescent="0.25">
      <c r="A168" s="104" t="s">
        <v>192</v>
      </c>
      <c r="B168" s="80">
        <f>Be!A264</f>
        <v>0</v>
      </c>
      <c r="C168" s="81">
        <f>Be!B264</f>
        <v>0</v>
      </c>
      <c r="D168" s="82">
        <f>Be!C264</f>
        <v>0</v>
      </c>
      <c r="E168" s="83">
        <f>Be!D264</f>
        <v>0</v>
      </c>
      <c r="F168" s="84">
        <f>Be!E264</f>
        <v>0</v>
      </c>
      <c r="G168" s="83">
        <f>Be!F264</f>
        <v>0</v>
      </c>
      <c r="H168" s="84">
        <f>Be!G264</f>
        <v>0</v>
      </c>
      <c r="I168" s="83">
        <f>Be!H264</f>
        <v>0</v>
      </c>
      <c r="J168" s="85">
        <f>Be!I264</f>
        <v>0</v>
      </c>
      <c r="K168" s="83">
        <f>Be!J264</f>
        <v>0</v>
      </c>
      <c r="L168" s="86">
        <f>Be!K264</f>
        <v>0</v>
      </c>
      <c r="M168" s="83">
        <f>Be!L264</f>
        <v>0</v>
      </c>
      <c r="N168" s="87">
        <f>Be!M264</f>
        <v>0</v>
      </c>
      <c r="O168" s="88"/>
      <c r="P168" s="89">
        <f>Be!A257</f>
        <v>0</v>
      </c>
    </row>
  </sheetData>
  <autoFilter ref="B2:P2" xr:uid="{5A3BBF69-E1A0-4519-8295-0AA7A4CD8B89}">
    <sortState ref="B3:P168">
      <sortCondition descending="1" ref="N2"/>
    </sortState>
  </autoFilter>
  <sortState ref="B3:P71">
    <sortCondition descending="1" ref="N3:N71"/>
  </sortState>
  <mergeCells count="1">
    <mergeCell ref="A1:P1"/>
  </mergeCells>
  <phoneticPr fontId="32" type="noConversion"/>
  <pageMargins left="0.25" right="0.25" top="0.75" bottom="0.75" header="0.3" footer="0.3"/>
  <pageSetup paperSize="9" scale="77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4"/>
  <dimension ref="A1:F26"/>
  <sheetViews>
    <sheetView tabSelected="1" topLeftCell="A4" zoomScaleNormal="100" zoomScaleSheetLayoutView="100" workbookViewId="0">
      <selection activeCell="J6" sqref="J6"/>
    </sheetView>
  </sheetViews>
  <sheetFormatPr defaultRowHeight="15" x14ac:dyDescent="0.25"/>
  <cols>
    <col min="1" max="1" width="5.7109375" customWidth="1"/>
    <col min="2" max="2" width="61.5703125" customWidth="1"/>
    <col min="3" max="3" width="12.42578125" customWidth="1"/>
  </cols>
  <sheetData>
    <row r="1" spans="1:6" ht="15.75" thickBot="1" x14ac:dyDescent="0.3">
      <c r="A1" s="145" t="s">
        <v>180</v>
      </c>
      <c r="B1" s="145"/>
      <c r="C1" s="145"/>
    </row>
    <row r="2" spans="1:6" ht="15.75" thickBot="1" x14ac:dyDescent="0.3">
      <c r="A2" s="91" t="s">
        <v>173</v>
      </c>
      <c r="B2" s="91" t="s">
        <v>4</v>
      </c>
      <c r="C2" s="91" t="s">
        <v>8</v>
      </c>
    </row>
    <row r="3" spans="1:6" s="66" customFormat="1" ht="80.099999999999994" customHeight="1" thickBot="1" x14ac:dyDescent="0.3">
      <c r="A3" s="96" t="s">
        <v>14</v>
      </c>
      <c r="B3" s="94" t="str">
        <f>Be!$A$77&amp;CHAR(10)&amp;Be!$A$79&amp;"   "&amp;Be!$M$79&amp;"      "&amp;Be!$A$80&amp;"   "&amp;Be!$M$80&amp;CHAR(10)&amp;Be!$A$81&amp;"   "&amp;Be!$M$81&amp;"      "&amp;Be!$A$82&amp;"   "&amp;Be!$M$82&amp;CHAR(10)&amp;Be!$A$83&amp;"   "&amp;Be!$M$83&amp;"      "&amp;Be!$A$84&amp;"   "&amp;Be!$M$84</f>
        <v>Arany
Toronyi Petra   711      Cserpák Zoé   596
Cserpák Zorka   913      Madai Csenge   592
Budai Bettina   800      Rácz Hanna   572</v>
      </c>
      <c r="C3" s="93">
        <f>Be!$O$79</f>
        <v>3612</v>
      </c>
    </row>
    <row r="4" spans="1:6" s="66" customFormat="1" ht="80.099999999999994" customHeight="1" thickBot="1" x14ac:dyDescent="0.3">
      <c r="A4" s="97" t="s">
        <v>15</v>
      </c>
      <c r="B4" s="92" t="str">
        <f>Be!$A$27&amp;CHAR(10)&amp;Be!$A$29&amp;"   "&amp;Be!$M$29&amp;"      "&amp;Be!$A$30&amp;"   "&amp;Be!$M$30&amp;CHAR(10)&amp;Be!$A$31&amp;"   "&amp;Be!$M$31&amp;"      "&amp;Be!$A$32&amp;"   "&amp;Be!$M$32&amp;CHAR(10)&amp;Be!$A$33&amp;"   "&amp;Be!$M$33&amp;"      "&amp;Be!$A$34&amp;"   "&amp;Be!$M$34</f>
        <v>Kodály
Szilágyi Sára   546      Tóth Bíborka   575
Vengrinyák Réka   514      Nagy Jázmin   515
Mikó Emília   387      Hornyák Panni   466</v>
      </c>
      <c r="C4" s="93">
        <f>Be!$O$29</f>
        <v>2616</v>
      </c>
    </row>
    <row r="5" spans="1:6" s="66" customFormat="1" ht="80.099999999999994" customHeight="1" thickBot="1" x14ac:dyDescent="0.3">
      <c r="A5" s="96" t="s">
        <v>16</v>
      </c>
      <c r="B5" s="94" t="str">
        <f>Be!$A$57&amp;CHAR(10)&amp;Be!$A$59&amp;"   "&amp;Be!$M$59&amp;"      "&amp;Be!$A$60&amp;"   "&amp;Be!$M$60&amp;CHAR(10)&amp;Be!$A$61&amp;"   "&amp;Be!$M$61&amp;"      "&amp;Be!$A$62&amp;"   "&amp;Be!$M$62&amp;CHAR(10)&amp;Be!$A$63&amp;"   "&amp;Be!$M$63&amp;"      "&amp;Be!$A$64&amp;"   "&amp;Be!$M$64</f>
        <v>Tiszavasvári Kabay
Bencze-Illés Alíz   528      Fekete Nóra   356
Petruska Mira   664      Szabó Remény   438
Tót-Pál Lia   384         0</v>
      </c>
      <c r="C5" s="93">
        <f>Be!$O$59</f>
        <v>2370</v>
      </c>
    </row>
    <row r="6" spans="1:6" s="66" customFormat="1" ht="80.099999999999994" customHeight="1" thickBot="1" x14ac:dyDescent="0.3">
      <c r="A6" s="97" t="s">
        <v>17</v>
      </c>
      <c r="B6" s="94" t="str">
        <f>Be!$A$37&amp;CHAR(10)&amp;Be!$A$39&amp;"   "&amp;Be!$M$39&amp;"      "&amp;Be!$A$40&amp;"   "&amp;Be!$M$40&amp;CHAR(10)&amp;Be!$A$41&amp;"   "&amp;Be!$M$41&amp;"      "&amp;Be!$A$42&amp;"   "&amp;Be!$M$42&amp;CHAR(10)&amp;Be!$A$43&amp;"   "&amp;Be!$M$43&amp;"      "&amp;Be!$A$44&amp;"   "&amp;Be!$M$44</f>
        <v>Jókai Mór
Gincsai Regina   285      Hanász Hanna   508
Nagy Kincső   319      Szaniszló Eszter   552
Szép Dorka   519         0</v>
      </c>
      <c r="C6" s="93">
        <f>Be!$O$39</f>
        <v>2183</v>
      </c>
    </row>
    <row r="7" spans="1:6" s="66" customFormat="1" ht="80.099999999999994" customHeight="1" thickBot="1" x14ac:dyDescent="0.3">
      <c r="A7" s="96" t="s">
        <v>18</v>
      </c>
      <c r="B7" s="95" t="str">
        <f>Be!$A$67&amp;CHAR(10)&amp;Be!$A$69&amp;"   "&amp;Be!$M$69&amp;"      "&amp;Be!$A$70&amp;"   "&amp;Be!$M$70&amp;CHAR(10)&amp;Be!$A$71&amp;"   "&amp;Be!$M$71&amp;"      "&amp;Be!$A$72&amp;"   "&amp;Be!$M$72&amp;CHAR(10)&amp;Be!$A$73&amp;"   "&amp;Be!$M$73&amp;"      "&amp;Be!$A$74&amp;"   "&amp;Be!$M$74</f>
        <v>Apagyi Zrínyi
Bakos Tamara   474      Somodi Tamara   528
Szegfü Kinga   145      Botos Noémi   286
Szabó Abigél   536      Puskés Dorka   212</v>
      </c>
      <c r="C7" s="93">
        <f>Be!$O$69</f>
        <v>2036</v>
      </c>
    </row>
    <row r="8" spans="1:6" s="66" customFormat="1" ht="80.099999999999994" customHeight="1" thickBot="1" x14ac:dyDescent="0.3">
      <c r="A8" s="97" t="s">
        <v>19</v>
      </c>
      <c r="B8" s="94" t="str">
        <f>Be!$A$97&amp;CHAR(10)&amp;Be!$A$99&amp;"   "&amp;Be!$M$99&amp;"      "&amp;Be!$A$100&amp;"   "&amp;Be!$M$100&amp;CHAR(10)&amp;Be!$A$101&amp;"   "&amp;Be!$M$101&amp;"      "&amp;Be!$A$102&amp;"   "&amp;Be!$M$102&amp;CHAR(10)&amp;Be!$A$103&amp;"   "&amp;Be!$M$103&amp;"      "&amp;Be!$A$104&amp;"   "&amp;Be!$M$104</f>
        <v>Móra II
Dobai Hanna   490      Lakatos Klaudia   486
Lázár Hanna   274      Gincsai Dorka   333
Orgován Dorina   394         0</v>
      </c>
      <c r="C8" s="93">
        <f>Be!$O$99</f>
        <v>1977</v>
      </c>
    </row>
    <row r="9" spans="1:6" s="66" customFormat="1" ht="80.099999999999994" customHeight="1" thickBot="1" x14ac:dyDescent="0.3">
      <c r="A9" s="96" t="s">
        <v>20</v>
      </c>
      <c r="B9" s="95" t="str">
        <f>Be!$A$47&amp;CHAR(10)&amp;Be!$A$49&amp;"   "&amp;Be!$M$49&amp;"      "&amp;Be!$A$50&amp;"   "&amp;Be!$M$50&amp;CHAR(10)&amp;Be!$A$51&amp;"   "&amp;Be!$M$51&amp;"      "&amp;Be!$A$52&amp;"   "&amp;Be!$M$52&amp;CHAR(10)&amp;Be!$A$53&amp;"   "&amp;Be!$M$53&amp;"      "&amp;Be!$A$54&amp;"   "&amp;Be!$M$54</f>
        <v>Oltalom
Barna Véda   384      Bökönyszegi Jázmin   286
Sárosi Dorottya   404      Sárosi Sára   387
Suga Ildikó   337      Kristóf Kinga   414</v>
      </c>
      <c r="C9" s="93">
        <f>Be!$O$49</f>
        <v>1926</v>
      </c>
      <c r="F9" s="67"/>
    </row>
    <row r="10" spans="1:6" s="66" customFormat="1" ht="80.099999999999994" customHeight="1" thickBot="1" x14ac:dyDescent="0.3">
      <c r="A10" s="97" t="s">
        <v>21</v>
      </c>
      <c r="B10" s="95" t="str">
        <f>Be!$A$87&amp;CHAR(10)&amp;Be!$A$89&amp;"   "&amp;Be!$M$89&amp;"      "&amp;Be!$A$90&amp;"   "&amp;Be!$M$90&amp;CHAR(10)&amp;Be!$A$91&amp;"   "&amp;Be!$M$91&amp;"      "&amp;Be!$A$92&amp;"   "&amp;Be!$M$92&amp;CHAR(10)&amp;Be!$A$93&amp;"   "&amp;Be!$M$93&amp;"      "&amp;Be!$A$94&amp;"   "&amp;Be!$M$94</f>
        <v>Móra I
Gál Zita   404      Győri Dézi   368
Győri Lili   469      Homoki Gréta   264
Molnár Liliána   172         0</v>
      </c>
      <c r="C10" s="93">
        <f>Be!$O$89</f>
        <v>1677</v>
      </c>
    </row>
    <row r="11" spans="1:6" s="66" customFormat="1" ht="80.099999999999994" customHeight="1" thickBot="1" x14ac:dyDescent="0.3">
      <c r="A11" s="96" t="s">
        <v>22</v>
      </c>
      <c r="B11" s="95" t="str">
        <f>Be!$A$107&amp;CHAR(10)&amp;Be!$A$109&amp;"   "&amp;Be!$M$109&amp;"      "&amp;Be!$A$110&amp;"   "&amp;Be!$M$110&amp;CHAR(10)&amp;Be!$A$111&amp;"   "&amp;Be!$M$111&amp;"      "&amp;Be!$A$112&amp;"   "&amp;Be!$M$112&amp;CHAR(10)&amp;Be!$A$113&amp;"   "&amp;Be!$M$113&amp;"      "&amp;Be!$A$114&amp;"   "&amp;Be!$M$114</f>
        <v xml:space="preserve">
   0         0
   0         0
   0         0</v>
      </c>
      <c r="C11" s="93">
        <f>Be!$O$109</f>
        <v>0</v>
      </c>
    </row>
    <row r="12" spans="1:6" s="66" customFormat="1" ht="80.099999999999994" customHeight="1" thickBot="1" x14ac:dyDescent="0.3">
      <c r="A12" s="97" t="s">
        <v>23</v>
      </c>
      <c r="B12" s="94" t="str">
        <f>Be!$A$117&amp;CHAR(10)&amp;Be!$A$119&amp;"   "&amp;Be!$M$119&amp;"      "&amp;Be!$A$120&amp;"   "&amp;Be!$M$120&amp;CHAR(10)&amp;Be!$A$121&amp;"   "&amp;Be!$M$121&amp;"      "&amp;Be!$A$122&amp;"   "&amp;Be!$M$122&amp;CHAR(10)&amp;Be!$A$123&amp;"   "&amp;Be!$M$123&amp;"      "&amp;Be!$A$124&amp;"   "&amp;Be!$M$124</f>
        <v xml:space="preserve">
   0         0
   0         0
   0         0</v>
      </c>
      <c r="C12" s="93">
        <f>Be!$O$119</f>
        <v>0</v>
      </c>
    </row>
    <row r="13" spans="1:6" s="66" customFormat="1" ht="80.099999999999994" customHeight="1" thickBot="1" x14ac:dyDescent="0.3">
      <c r="A13" s="96" t="s">
        <v>24</v>
      </c>
      <c r="B13" s="95" t="str">
        <f>Be!$A$127&amp;CHAR(10)&amp;Be!$A$129&amp;"   "&amp;Be!$M$129&amp;"      "&amp;Be!$A$130&amp;"   "&amp;Be!$M$130&amp;CHAR(10)&amp;Be!$A$131&amp;"   "&amp;Be!$M$131&amp;"      "&amp;Be!$A$132&amp;"   "&amp;Be!$M$132&amp;CHAR(10)&amp;Be!$A$133&amp;"   "&amp;Be!$M$133&amp;"      "&amp;Be!$A$134&amp;"   "&amp;Be!$M$134</f>
        <v xml:space="preserve">
   0         0
   0         0
   0         0</v>
      </c>
      <c r="C13" s="93">
        <f>Be!$O$129</f>
        <v>0</v>
      </c>
    </row>
    <row r="14" spans="1:6" s="66" customFormat="1" ht="80.099999999999994" customHeight="1" thickBot="1" x14ac:dyDescent="0.3">
      <c r="A14" s="97" t="s">
        <v>25</v>
      </c>
      <c r="B14" s="94" t="str">
        <f>Be!$A$137&amp;CHAR(10)&amp;Be!$A$139&amp;"   "&amp;Be!$M$139&amp;"      "&amp;Be!$A$140&amp;"   "&amp;Be!$M$140&amp;CHAR(10)&amp;Be!$A$141&amp;"   "&amp;Be!$M$141&amp;"      "&amp;Be!$A$142&amp;"   "&amp;Be!$M$142&amp;CHAR(10)&amp;Be!$A$143&amp;"   "&amp;Be!$M$143&amp;"      "&amp;Be!$A$144&amp;"   "&amp;Be!$M$144</f>
        <v xml:space="preserve">
   0         0
   0         0
   0         0</v>
      </c>
      <c r="C14" s="93">
        <f>Be!$O$139</f>
        <v>0</v>
      </c>
    </row>
    <row r="15" spans="1:6" s="66" customFormat="1" ht="80.099999999999994" customHeight="1" thickBot="1" x14ac:dyDescent="0.3">
      <c r="A15" s="96" t="s">
        <v>26</v>
      </c>
      <c r="B15" s="95" t="str">
        <f>Be!$A$147&amp;CHAR(10)&amp;Be!$A$149&amp;"   "&amp;Be!$M$149&amp;"      "&amp;Be!$A$150&amp;"   "&amp;Be!$M$150&amp;CHAR(10)&amp;Be!$A$151&amp;"   "&amp;Be!$M$151&amp;"      "&amp;Be!$A$152&amp;"   "&amp;Be!$M$152&amp;CHAR(10)&amp;Be!$A$153&amp;"   "&amp;Be!$M$153&amp;"      "&amp;Be!$A$154&amp;"   "&amp;Be!$M$154</f>
        <v xml:space="preserve">
   0         0
   0         0
   0         0</v>
      </c>
      <c r="C15" s="93">
        <f>Be!$O$149</f>
        <v>0</v>
      </c>
    </row>
    <row r="16" spans="1:6" s="66" customFormat="1" ht="80.099999999999994" customHeight="1" thickBot="1" x14ac:dyDescent="0.3">
      <c r="A16" s="97" t="s">
        <v>27</v>
      </c>
      <c r="B16" s="94" t="str">
        <f>Be!$A$157&amp;CHAR(10)&amp;Be!$A$159&amp;"   "&amp;Be!$M$159&amp;"      "&amp;Be!$A$160&amp;"   "&amp;Be!$M$160&amp;CHAR(10)&amp;Be!$A$161&amp;"   "&amp;Be!$M$161&amp;"      "&amp;Be!$A$162&amp;"   "&amp;Be!$M$162&amp;CHAR(10)&amp;Be!$A$163&amp;"   "&amp;Be!$M$163&amp;"      "&amp;Be!$A$164&amp;"   "&amp;Be!$M$164</f>
        <v xml:space="preserve">
   0         0
   0         0
   0         0</v>
      </c>
      <c r="C16" s="93">
        <f>Be!$O$159</f>
        <v>0</v>
      </c>
    </row>
    <row r="17" spans="1:3" s="66" customFormat="1" ht="80.099999999999994" customHeight="1" thickBot="1" x14ac:dyDescent="0.3">
      <c r="A17" s="96" t="s">
        <v>28</v>
      </c>
      <c r="B17" s="95" t="str">
        <f>Be!$A$167&amp;CHAR(10)&amp;Be!$A$169&amp;"   "&amp;Be!$M$169&amp;"      "&amp;Be!$A$170&amp;"   "&amp;Be!$M$170&amp;CHAR(10)&amp;Be!$A$171&amp;"   "&amp;Be!$M$171&amp;"      "&amp;Be!$A$172&amp;"   "&amp;Be!$M$172&amp;CHAR(10)&amp;Be!$A$173&amp;"   "&amp;Be!$M$173&amp;"      "&amp;Be!$A$174&amp;"   "&amp;Be!$M$174</f>
        <v xml:space="preserve">
   0         0
   0         0
   0         0</v>
      </c>
      <c r="C17" s="93">
        <f>Be!$O$169</f>
        <v>0</v>
      </c>
    </row>
    <row r="18" spans="1:3" s="66" customFormat="1" ht="80.099999999999994" customHeight="1" thickBot="1" x14ac:dyDescent="0.3">
      <c r="A18" s="97" t="s">
        <v>29</v>
      </c>
      <c r="B18" s="94" t="str">
        <f>Be!$A$177&amp;CHAR(10)&amp;Be!$A$179&amp;"   "&amp;Be!$M$179&amp;"      "&amp;Be!$A$180&amp;"   "&amp;Be!$M$180&amp;CHAR(10)&amp;Be!$A$181&amp;"   "&amp;Be!$M$181&amp;"      "&amp;Be!$A$182&amp;"   "&amp;Be!$M$182&amp;CHAR(10)&amp;Be!$A$183&amp;"   "&amp;Be!$M$183&amp;"      "&amp;Be!$A$184&amp;"   "&amp;Be!$M$184</f>
        <v xml:space="preserve">
   0         0
   0         0
   0         0</v>
      </c>
      <c r="C18" s="93">
        <f>Be!$O$179</f>
        <v>0</v>
      </c>
    </row>
    <row r="19" spans="1:3" s="66" customFormat="1" ht="80.099999999999994" customHeight="1" thickBot="1" x14ac:dyDescent="0.3">
      <c r="A19" s="96" t="s">
        <v>30</v>
      </c>
      <c r="B19" s="95" t="str">
        <f>Be!$A$187&amp;CHAR(10)&amp;Be!$A$189&amp;"   "&amp;Be!$M$189&amp;"      "&amp;Be!$A$190&amp;"   "&amp;Be!$M$190&amp;CHAR(10)&amp;Be!$A$191&amp;"   "&amp;Be!$M$191&amp;"      "&amp;Be!$A$192&amp;"   "&amp;Be!$M$192&amp;CHAR(10)&amp;Be!$A$193&amp;"   "&amp;Be!$M$193&amp;"      "&amp;Be!$A$194&amp;"   "&amp;Be!$M$194</f>
        <v xml:space="preserve">
   0         0
   0         0
   0         0</v>
      </c>
      <c r="C19" s="93">
        <f>Be!$O$189</f>
        <v>0</v>
      </c>
    </row>
    <row r="20" spans="1:3" s="66" customFormat="1" ht="80.099999999999994" customHeight="1" thickBot="1" x14ac:dyDescent="0.3">
      <c r="A20" s="97" t="s">
        <v>31</v>
      </c>
      <c r="B20" s="94" t="str">
        <f>Be!$A$197&amp;CHAR(10)&amp;Be!$A$199&amp;"   "&amp;Be!$M$199&amp;"      "&amp;Be!$A$200&amp;"   "&amp;Be!$M$200&amp;CHAR(10)&amp;Be!$A$201&amp;"   "&amp;Be!$M$201&amp;"      "&amp;Be!$A$202&amp;"   "&amp;Be!$M$202&amp;CHAR(10)&amp;Be!$A$203&amp;"   "&amp;Be!$M$203&amp;"      "&amp;Be!$A$204&amp;"   "&amp;Be!$M$204</f>
        <v xml:space="preserve">
   0         0
   0         0
   0         0</v>
      </c>
      <c r="C20" s="93">
        <f>Be!$O$199</f>
        <v>0</v>
      </c>
    </row>
    <row r="21" spans="1:3" s="66" customFormat="1" ht="80.099999999999994" customHeight="1" thickBot="1" x14ac:dyDescent="0.3">
      <c r="A21" s="96" t="s">
        <v>32</v>
      </c>
      <c r="B21" s="95" t="str">
        <f>Be!$A$207&amp;CHAR(10)&amp;Be!$A$209&amp;"   "&amp;Be!$M$209&amp;"      "&amp;Be!$A$210&amp;"   "&amp;Be!$M$210&amp;CHAR(10)&amp;Be!$A$211&amp;"   "&amp;Be!$M$211&amp;"      "&amp;Be!$A$212&amp;"   "&amp;Be!$M$212&amp;CHAR(10)&amp;Be!$A$213&amp;"   "&amp;Be!$M$213&amp;"      "&amp;Be!$A$214&amp;"   "&amp;Be!$M$214</f>
        <v xml:space="preserve">
   0         0
   0         0
   0         0</v>
      </c>
      <c r="C21" s="93">
        <f>Be!$O$209</f>
        <v>0</v>
      </c>
    </row>
    <row r="22" spans="1:3" s="66" customFormat="1" ht="80.099999999999994" customHeight="1" thickBot="1" x14ac:dyDescent="0.3">
      <c r="A22" s="97" t="s">
        <v>33</v>
      </c>
      <c r="B22" s="94" t="str">
        <f>Be!$A$217&amp;CHAR(10)&amp;Be!$A$219&amp;"   "&amp;Be!$M$219&amp;"      "&amp;Be!$A$220&amp;"   "&amp;Be!$M$220&amp;CHAR(10)&amp;Be!$A$221&amp;"   "&amp;Be!$M$221&amp;"      "&amp;Be!$A$222&amp;"   "&amp;Be!$M$222&amp;CHAR(10)&amp;Be!$A$223&amp;"   "&amp;Be!$M$223&amp;"      "&amp;Be!$A$224&amp;"   "&amp;Be!$M$224</f>
        <v xml:space="preserve">
   0         0
   0         0
   0         0</v>
      </c>
      <c r="C22" s="93">
        <f>Be!$O$219</f>
        <v>0</v>
      </c>
    </row>
    <row r="23" spans="1:3" s="66" customFormat="1" ht="80.099999999999994" customHeight="1" thickBot="1" x14ac:dyDescent="0.3">
      <c r="A23" s="96" t="s">
        <v>34</v>
      </c>
      <c r="B23" s="95" t="str">
        <f>Be!$A$227&amp;CHAR(10)&amp;Be!$A$229&amp;"   "&amp;Be!$M$229&amp;"      "&amp;Be!$A$230&amp;"   "&amp;Be!$M$230&amp;CHAR(10)&amp;Be!$A$231&amp;"   "&amp;Be!$M$231&amp;"      "&amp;Be!$A$232&amp;"   "&amp;Be!$M$232&amp;CHAR(10)&amp;Be!$A$233&amp;"   "&amp;Be!$M$233&amp;"      "&amp;Be!$A$234&amp;"   "&amp;Be!$M$234</f>
        <v xml:space="preserve">
   0         0
   0         0
   0         0</v>
      </c>
      <c r="C23" s="93">
        <f>Be!$O$229</f>
        <v>0</v>
      </c>
    </row>
    <row r="24" spans="1:3" s="66" customFormat="1" ht="80.099999999999994" customHeight="1" thickBot="1" x14ac:dyDescent="0.3">
      <c r="A24" s="97" t="s">
        <v>35</v>
      </c>
      <c r="B24" s="94" t="str">
        <f>Be!$A$237&amp;CHAR(10)&amp;Be!$A$239&amp;"   "&amp;Be!$M$239&amp;"      "&amp;Be!$A$240&amp;"   "&amp;Be!$M$240&amp;CHAR(10)&amp;Be!$A$241&amp;"   "&amp;Be!$M$241&amp;"      "&amp;Be!$A$242&amp;"   "&amp;Be!$M$242&amp;CHAR(10)&amp;Be!$A$243&amp;"   "&amp;Be!$M$243&amp;"      "&amp;Be!$A$244&amp;"   "&amp;Be!$M$244</f>
        <v xml:space="preserve">
   0         0
   0         0
   0         0</v>
      </c>
      <c r="C24" s="93">
        <f>Be!$O$239</f>
        <v>0</v>
      </c>
    </row>
    <row r="25" spans="1:3" ht="79.5" customHeight="1" thickBot="1" x14ac:dyDescent="0.3">
      <c r="A25" s="96" t="s">
        <v>36</v>
      </c>
      <c r="B25" s="95" t="str">
        <f>Be!$A$247&amp;CHAR(10)&amp;Be!$A$249&amp;"   "&amp;Be!$M$249&amp;"      "&amp;Be!$A$250&amp;"   "&amp;Be!$M$250&amp;CHAR(10)&amp;Be!$A$251&amp;"   "&amp;Be!$M$251&amp;"      "&amp;Be!$A$252&amp;"   "&amp;Be!$M$252&amp;CHAR(10)&amp;Be!$A$253&amp;"   "&amp;Be!$M$253&amp;"      "&amp;Be!$A$254&amp;"   "&amp;Be!$M$254</f>
        <v xml:space="preserve">
   0         0
   0         0
   0         0</v>
      </c>
      <c r="C25" s="93">
        <f>Be!$O$249</f>
        <v>0</v>
      </c>
    </row>
    <row r="26" spans="1:3" ht="79.5" customHeight="1" thickBot="1" x14ac:dyDescent="0.3">
      <c r="A26" s="97" t="s">
        <v>37</v>
      </c>
      <c r="B26" s="94" t="str">
        <f>Be!$A$257&amp;CHAR(10)&amp;Be!$A$259&amp;"   "&amp;Be!$M$259&amp;"      "&amp;Be!$A$260&amp;"   "&amp;Be!$M$260&amp;CHAR(10)&amp;Be!$A$261&amp;"   "&amp;Be!$M$261&amp;"      "&amp;Be!$A$262&amp;"   "&amp;Be!$M$262&amp;CHAR(10)&amp;Be!$A$263&amp;"   "&amp;Be!$M$263&amp;"      "&amp;Be!$A$264&amp;"   "&amp;Be!$M$264</f>
        <v xml:space="preserve">
   0         0
   0         0
   0         0</v>
      </c>
      <c r="C26" s="93">
        <f>Be!$O$259</f>
        <v>0</v>
      </c>
    </row>
  </sheetData>
  <sortState ref="B3:C10">
    <sortCondition descending="1" ref="C3:C10"/>
  </sortState>
  <mergeCells count="1">
    <mergeCell ref="A1:C1"/>
  </mergeCells>
  <phoneticPr fontId="32" type="noConversion"/>
  <pageMargins left="0.7" right="0.7" top="0.75" bottom="0.75" header="0.3" footer="0.3"/>
  <pageSetup paperSize="9" scale="58" orientation="portrait" r:id="rId1"/>
  <rowBreaks count="1" manualBreakCount="1">
    <brk id="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7</vt:i4>
      </vt:variant>
    </vt:vector>
  </HeadingPairs>
  <TitlesOfParts>
    <vt:vector size="11" baseType="lpstr">
      <vt:lpstr>leány</vt:lpstr>
      <vt:lpstr>Be</vt:lpstr>
      <vt:lpstr>Egyéni</vt:lpstr>
      <vt:lpstr>Csapat</vt:lpstr>
      <vt:lpstr>csapat1</vt:lpstr>
      <vt:lpstr>hfut</vt:lpstr>
      <vt:lpstr>kisl</vt:lpstr>
      <vt:lpstr>Be!Nyomtatási_terület</vt:lpstr>
      <vt:lpstr>rfut</vt:lpstr>
      <vt:lpstr>súly</vt:lpstr>
      <vt:lpstr>távol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Urbán Gabriella</cp:lastModifiedBy>
  <cp:lastPrinted>2026-05-14T10:33:13Z</cp:lastPrinted>
  <dcterms:created xsi:type="dcterms:W3CDTF">2016-03-25T16:10:58Z</dcterms:created>
  <dcterms:modified xsi:type="dcterms:W3CDTF">2026-05-15T06:48:25Z</dcterms:modified>
</cp:coreProperties>
</file>