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bán Gabriella\Desktop\Diáksport\2025_2026\Atlétika\"/>
    </mc:Choice>
  </mc:AlternateContent>
  <xr:revisionPtr revIDLastSave="0" documentId="8_{CE58A5CC-18DB-41C2-B3A9-54838B2125EE}" xr6:coauthVersionLast="36" xr6:coauthVersionMax="36" xr10:uidLastSave="{00000000-0000-0000-0000-000000000000}"/>
  <bookViews>
    <workbookView xWindow="0" yWindow="0" windowWidth="28800" windowHeight="12225" firstSheet="1" activeTab="3" xr2:uid="{00000000-000D-0000-FFFF-FFFF00000000}"/>
  </bookViews>
  <sheets>
    <sheet name="leány" sheetId="4" state="hidden" r:id="rId1"/>
    <sheet name="Be" sheetId="1" r:id="rId2"/>
    <sheet name="Egyéni" sheetId="2" r:id="rId3"/>
    <sheet name="Csapat" sheetId="3" r:id="rId4"/>
  </sheets>
  <externalReferences>
    <externalReference r:id="rId5"/>
  </externalReferences>
  <definedNames>
    <definedName name="_xlnm._FilterDatabase" localSheetId="1" hidden="1">Be!$A$29:$J$34</definedName>
    <definedName name="_xlnm._FilterDatabase" localSheetId="3" hidden="1">Csapat!$B$2:$C$2</definedName>
    <definedName name="_xlnm._FilterDatabase" localSheetId="2" hidden="1">Egyéni!$B$2:$L$2</definedName>
    <definedName name="csapat1">Be!$A$27:$J$34</definedName>
    <definedName name="hfut">leány!$D$2:$F$302</definedName>
    <definedName name="kisl">leány!$I$2:$J$302</definedName>
    <definedName name="_xlnm.Print_Area" localSheetId="1">Be!$A$1:$L$264</definedName>
    <definedName name="pont">[1]Beírás!#REF!</definedName>
    <definedName name="rfut">leány!$B$2:$F$302</definedName>
    <definedName name="súly">leány!$H$2:$J$302</definedName>
    <definedName name="távol">leány!$G$2:$J$302</definedName>
  </definedNames>
  <calcPr calcId="191029"/>
</workbook>
</file>

<file path=xl/calcChain.xml><?xml version="1.0" encoding="utf-8"?>
<calcChain xmlns="http://schemas.openxmlformats.org/spreadsheetml/2006/main">
  <c r="B35" i="2" l="1"/>
  <c r="C35" i="2"/>
  <c r="D35" i="2"/>
  <c r="E35" i="2"/>
  <c r="F35" i="2"/>
  <c r="G35" i="2"/>
  <c r="H35" i="2"/>
  <c r="I35" i="2"/>
  <c r="J35" i="2"/>
  <c r="L35" i="2"/>
  <c r="B42" i="2"/>
  <c r="C42" i="2"/>
  <c r="D42" i="2"/>
  <c r="E42" i="2"/>
  <c r="F42" i="2"/>
  <c r="G42" i="2"/>
  <c r="H42" i="2"/>
  <c r="I42" i="2"/>
  <c r="J42" i="2"/>
  <c r="L42" i="2"/>
  <c r="B48" i="2"/>
  <c r="C48" i="2"/>
  <c r="D48" i="2"/>
  <c r="E48" i="2"/>
  <c r="F48" i="2"/>
  <c r="G48" i="2"/>
  <c r="H48" i="2"/>
  <c r="I48" i="2"/>
  <c r="J48" i="2"/>
  <c r="L48" i="2"/>
  <c r="B59" i="2"/>
  <c r="C59" i="2"/>
  <c r="D59" i="2"/>
  <c r="E59" i="2"/>
  <c r="F59" i="2"/>
  <c r="G59" i="2"/>
  <c r="H59" i="2"/>
  <c r="I59" i="2"/>
  <c r="J59" i="2"/>
  <c r="L59" i="2"/>
  <c r="B57" i="2"/>
  <c r="C57" i="2"/>
  <c r="D57" i="2"/>
  <c r="E57" i="2"/>
  <c r="F57" i="2"/>
  <c r="G57" i="2"/>
  <c r="H57" i="2"/>
  <c r="I57" i="2"/>
  <c r="J57" i="2"/>
  <c r="L57" i="2"/>
  <c r="B17" i="2"/>
  <c r="C17" i="2"/>
  <c r="D17" i="2"/>
  <c r="E17" i="2"/>
  <c r="F17" i="2"/>
  <c r="G17" i="2"/>
  <c r="H17" i="2"/>
  <c r="I17" i="2"/>
  <c r="J17" i="2"/>
  <c r="L17" i="2"/>
  <c r="B5" i="2"/>
  <c r="C5" i="2"/>
  <c r="D5" i="2"/>
  <c r="E5" i="2"/>
  <c r="F5" i="2"/>
  <c r="G5" i="2"/>
  <c r="H5" i="2"/>
  <c r="I5" i="2"/>
  <c r="J5" i="2"/>
  <c r="L5" i="2"/>
  <c r="B4" i="2"/>
  <c r="C4" i="2"/>
  <c r="D4" i="2"/>
  <c r="E4" i="2"/>
  <c r="F4" i="2"/>
  <c r="G4" i="2"/>
  <c r="H4" i="2"/>
  <c r="I4" i="2"/>
  <c r="J4" i="2"/>
  <c r="L4" i="2"/>
  <c r="B16" i="2"/>
  <c r="C16" i="2"/>
  <c r="D16" i="2"/>
  <c r="E16" i="2"/>
  <c r="F16" i="2"/>
  <c r="G16" i="2"/>
  <c r="H16" i="2"/>
  <c r="I16" i="2"/>
  <c r="J16" i="2"/>
  <c r="L16" i="2"/>
  <c r="B49" i="2"/>
  <c r="C49" i="2"/>
  <c r="D49" i="2"/>
  <c r="E49" i="2"/>
  <c r="F49" i="2"/>
  <c r="G49" i="2"/>
  <c r="H49" i="2"/>
  <c r="I49" i="2"/>
  <c r="J49" i="2"/>
  <c r="L49" i="2"/>
  <c r="B40" i="2"/>
  <c r="C40" i="2"/>
  <c r="D40" i="2"/>
  <c r="E40" i="2"/>
  <c r="F40" i="2"/>
  <c r="G40" i="2"/>
  <c r="H40" i="2"/>
  <c r="I40" i="2"/>
  <c r="J40" i="2"/>
  <c r="L40" i="2"/>
  <c r="B3" i="2"/>
  <c r="C3" i="2"/>
  <c r="D3" i="2"/>
  <c r="E3" i="2"/>
  <c r="F3" i="2"/>
  <c r="G3" i="2"/>
  <c r="H3" i="2"/>
  <c r="I3" i="2"/>
  <c r="J3" i="2"/>
  <c r="L3" i="2"/>
  <c r="B61" i="2"/>
  <c r="C61" i="2"/>
  <c r="D61" i="2"/>
  <c r="E61" i="2"/>
  <c r="F61" i="2"/>
  <c r="G61" i="2"/>
  <c r="H61" i="2"/>
  <c r="I61" i="2"/>
  <c r="J61" i="2"/>
  <c r="L61" i="2"/>
  <c r="B62" i="2"/>
  <c r="C62" i="2"/>
  <c r="D62" i="2"/>
  <c r="E62" i="2"/>
  <c r="F62" i="2"/>
  <c r="G62" i="2"/>
  <c r="H62" i="2"/>
  <c r="I62" i="2"/>
  <c r="J62" i="2"/>
  <c r="L62" i="2"/>
  <c r="B63" i="2"/>
  <c r="C63" i="2"/>
  <c r="D63" i="2"/>
  <c r="E63" i="2"/>
  <c r="F63" i="2"/>
  <c r="G63" i="2"/>
  <c r="H63" i="2"/>
  <c r="I63" i="2"/>
  <c r="J63" i="2"/>
  <c r="L63" i="2"/>
  <c r="B64" i="2"/>
  <c r="C64" i="2"/>
  <c r="D64" i="2"/>
  <c r="E64" i="2"/>
  <c r="F64" i="2"/>
  <c r="G64" i="2"/>
  <c r="H64" i="2"/>
  <c r="I64" i="2"/>
  <c r="J64" i="2"/>
  <c r="L64" i="2"/>
  <c r="B65" i="2"/>
  <c r="C65" i="2"/>
  <c r="D65" i="2"/>
  <c r="E65" i="2"/>
  <c r="F65" i="2"/>
  <c r="G65" i="2"/>
  <c r="H65" i="2"/>
  <c r="I65" i="2"/>
  <c r="J65" i="2"/>
  <c r="L65" i="2"/>
  <c r="B66" i="2"/>
  <c r="C66" i="2"/>
  <c r="D66" i="2"/>
  <c r="E66" i="2"/>
  <c r="F66" i="2"/>
  <c r="G66" i="2"/>
  <c r="H66" i="2"/>
  <c r="I66" i="2"/>
  <c r="J66" i="2"/>
  <c r="L66" i="2"/>
  <c r="B67" i="2"/>
  <c r="C67" i="2"/>
  <c r="D67" i="2"/>
  <c r="E67" i="2"/>
  <c r="F67" i="2"/>
  <c r="G67" i="2"/>
  <c r="H67" i="2"/>
  <c r="I67" i="2"/>
  <c r="J67" i="2"/>
  <c r="L67" i="2"/>
  <c r="B68" i="2"/>
  <c r="C68" i="2"/>
  <c r="D68" i="2"/>
  <c r="E68" i="2"/>
  <c r="F68" i="2"/>
  <c r="G68" i="2"/>
  <c r="H68" i="2"/>
  <c r="I68" i="2"/>
  <c r="J68" i="2"/>
  <c r="L68" i="2"/>
  <c r="B69" i="2"/>
  <c r="C69" i="2"/>
  <c r="D69" i="2"/>
  <c r="E69" i="2"/>
  <c r="F69" i="2"/>
  <c r="G69" i="2"/>
  <c r="H69" i="2"/>
  <c r="I69" i="2"/>
  <c r="J69" i="2"/>
  <c r="L69" i="2"/>
  <c r="B70" i="2"/>
  <c r="C70" i="2"/>
  <c r="D70" i="2"/>
  <c r="E70" i="2"/>
  <c r="F70" i="2"/>
  <c r="G70" i="2"/>
  <c r="H70" i="2"/>
  <c r="I70" i="2"/>
  <c r="J70" i="2"/>
  <c r="L70" i="2"/>
  <c r="B71" i="2"/>
  <c r="C71" i="2"/>
  <c r="D71" i="2"/>
  <c r="E71" i="2"/>
  <c r="F71" i="2"/>
  <c r="G71" i="2"/>
  <c r="H71" i="2"/>
  <c r="I71" i="2"/>
  <c r="J71" i="2"/>
  <c r="L71" i="2"/>
  <c r="B72" i="2"/>
  <c r="C72" i="2"/>
  <c r="D72" i="2"/>
  <c r="E72" i="2"/>
  <c r="F72" i="2"/>
  <c r="G72" i="2"/>
  <c r="H72" i="2"/>
  <c r="I72" i="2"/>
  <c r="J72" i="2"/>
  <c r="B6" i="2"/>
  <c r="C6" i="2"/>
  <c r="D6" i="2"/>
  <c r="E6" i="2"/>
  <c r="F6" i="2"/>
  <c r="G6" i="2"/>
  <c r="H6" i="2"/>
  <c r="I6" i="2"/>
  <c r="J6" i="2"/>
  <c r="L6" i="2"/>
  <c r="B52" i="2"/>
  <c r="C52" i="2"/>
  <c r="D52" i="2"/>
  <c r="E52" i="2"/>
  <c r="F52" i="2"/>
  <c r="G52" i="2"/>
  <c r="H52" i="2"/>
  <c r="I52" i="2"/>
  <c r="J52" i="2"/>
  <c r="L52" i="2"/>
  <c r="B38" i="2"/>
  <c r="C38" i="2"/>
  <c r="D38" i="2"/>
  <c r="E38" i="2"/>
  <c r="F38" i="2"/>
  <c r="G38" i="2"/>
  <c r="H38" i="2"/>
  <c r="I38" i="2"/>
  <c r="J38" i="2"/>
  <c r="L38" i="2"/>
  <c r="B37" i="2"/>
  <c r="C37" i="2"/>
  <c r="D37" i="2"/>
  <c r="E37" i="2"/>
  <c r="F37" i="2"/>
  <c r="G37" i="2"/>
  <c r="H37" i="2"/>
  <c r="I37" i="2"/>
  <c r="J37" i="2"/>
  <c r="L37" i="2"/>
  <c r="B32" i="2"/>
  <c r="C32" i="2"/>
  <c r="D32" i="2"/>
  <c r="E32" i="2"/>
  <c r="F32" i="2"/>
  <c r="G32" i="2"/>
  <c r="H32" i="2"/>
  <c r="I32" i="2"/>
  <c r="J32" i="2"/>
  <c r="L32" i="2"/>
  <c r="B73" i="2"/>
  <c r="C73" i="2"/>
  <c r="D73" i="2"/>
  <c r="E73" i="2"/>
  <c r="F73" i="2"/>
  <c r="G73" i="2"/>
  <c r="H73" i="2"/>
  <c r="I73" i="2"/>
  <c r="J73" i="2"/>
  <c r="L73" i="2"/>
  <c r="B74" i="2"/>
  <c r="C74" i="2"/>
  <c r="D74" i="2"/>
  <c r="E74" i="2"/>
  <c r="F74" i="2"/>
  <c r="G74" i="2"/>
  <c r="H74" i="2"/>
  <c r="I74" i="2"/>
  <c r="J74" i="2"/>
  <c r="L74" i="2"/>
  <c r="B75" i="2"/>
  <c r="C75" i="2"/>
  <c r="D75" i="2"/>
  <c r="E75" i="2"/>
  <c r="F75" i="2"/>
  <c r="G75" i="2"/>
  <c r="H75" i="2"/>
  <c r="I75" i="2"/>
  <c r="J75" i="2"/>
  <c r="L75" i="2"/>
  <c r="B76" i="2"/>
  <c r="C76" i="2"/>
  <c r="D76" i="2"/>
  <c r="E76" i="2"/>
  <c r="F76" i="2"/>
  <c r="G76" i="2"/>
  <c r="H76" i="2"/>
  <c r="I76" i="2"/>
  <c r="J76" i="2"/>
  <c r="B58" i="2"/>
  <c r="C58" i="2"/>
  <c r="D58" i="2"/>
  <c r="E58" i="2"/>
  <c r="F58" i="2"/>
  <c r="G58" i="2"/>
  <c r="H58" i="2"/>
  <c r="I58" i="2"/>
  <c r="J58" i="2"/>
  <c r="L58" i="2"/>
  <c r="B55" i="2"/>
  <c r="C55" i="2"/>
  <c r="D55" i="2"/>
  <c r="E55" i="2"/>
  <c r="F55" i="2"/>
  <c r="G55" i="2"/>
  <c r="H55" i="2"/>
  <c r="I55" i="2"/>
  <c r="J55" i="2"/>
  <c r="L55" i="2"/>
  <c r="B51" i="2"/>
  <c r="C51" i="2"/>
  <c r="D51" i="2"/>
  <c r="E51" i="2"/>
  <c r="F51" i="2"/>
  <c r="G51" i="2"/>
  <c r="H51" i="2"/>
  <c r="I51" i="2"/>
  <c r="J51" i="2"/>
  <c r="L51" i="2"/>
  <c r="B43" i="2"/>
  <c r="C43" i="2"/>
  <c r="D43" i="2"/>
  <c r="E43" i="2"/>
  <c r="F43" i="2"/>
  <c r="G43" i="2"/>
  <c r="H43" i="2"/>
  <c r="I43" i="2"/>
  <c r="J43" i="2"/>
  <c r="L43" i="2"/>
  <c r="B53" i="2"/>
  <c r="C53" i="2"/>
  <c r="D53" i="2"/>
  <c r="E53" i="2"/>
  <c r="F53" i="2"/>
  <c r="G53" i="2"/>
  <c r="H53" i="2"/>
  <c r="I53" i="2"/>
  <c r="J53" i="2"/>
  <c r="L53" i="2"/>
  <c r="B50" i="2"/>
  <c r="C50" i="2"/>
  <c r="D50" i="2"/>
  <c r="E50" i="2"/>
  <c r="F50" i="2"/>
  <c r="G50" i="2"/>
  <c r="H50" i="2"/>
  <c r="I50" i="2"/>
  <c r="J50" i="2"/>
  <c r="L50" i="2"/>
  <c r="B77" i="2"/>
  <c r="C77" i="2"/>
  <c r="D77" i="2"/>
  <c r="E77" i="2"/>
  <c r="F77" i="2"/>
  <c r="G77" i="2"/>
  <c r="H77" i="2"/>
  <c r="I77" i="2"/>
  <c r="J77" i="2"/>
  <c r="L77" i="2"/>
  <c r="B78" i="2"/>
  <c r="C78" i="2"/>
  <c r="D78" i="2"/>
  <c r="E78" i="2"/>
  <c r="F78" i="2"/>
  <c r="G78" i="2"/>
  <c r="H78" i="2"/>
  <c r="I78" i="2"/>
  <c r="J78" i="2"/>
  <c r="L78" i="2"/>
  <c r="B79" i="2"/>
  <c r="C79" i="2"/>
  <c r="D79" i="2"/>
  <c r="E79" i="2"/>
  <c r="F79" i="2"/>
  <c r="G79" i="2"/>
  <c r="H79" i="2"/>
  <c r="I79" i="2"/>
  <c r="J79" i="2"/>
  <c r="B27" i="2"/>
  <c r="C27" i="2"/>
  <c r="D27" i="2"/>
  <c r="E27" i="2"/>
  <c r="F27" i="2"/>
  <c r="G27" i="2"/>
  <c r="H27" i="2"/>
  <c r="I27" i="2"/>
  <c r="J27" i="2"/>
  <c r="L27" i="2"/>
  <c r="B21" i="2"/>
  <c r="C21" i="2"/>
  <c r="D21" i="2"/>
  <c r="E21" i="2"/>
  <c r="F21" i="2"/>
  <c r="G21" i="2"/>
  <c r="H21" i="2"/>
  <c r="I21" i="2"/>
  <c r="J21" i="2"/>
  <c r="L21" i="2"/>
  <c r="B46" i="2"/>
  <c r="C46" i="2"/>
  <c r="D46" i="2"/>
  <c r="E46" i="2"/>
  <c r="F46" i="2"/>
  <c r="G46" i="2"/>
  <c r="H46" i="2"/>
  <c r="I46" i="2"/>
  <c r="J46" i="2"/>
  <c r="L46" i="2"/>
  <c r="B15" i="2"/>
  <c r="C15" i="2"/>
  <c r="D15" i="2"/>
  <c r="E15" i="2"/>
  <c r="F15" i="2"/>
  <c r="G15" i="2"/>
  <c r="H15" i="2"/>
  <c r="I15" i="2"/>
  <c r="J15" i="2"/>
  <c r="L15" i="2"/>
  <c r="B36" i="2"/>
  <c r="C36" i="2"/>
  <c r="D36" i="2"/>
  <c r="E36" i="2"/>
  <c r="F36" i="2"/>
  <c r="G36" i="2"/>
  <c r="H36" i="2"/>
  <c r="I36" i="2"/>
  <c r="J36" i="2"/>
  <c r="L36" i="2"/>
  <c r="B60" i="2"/>
  <c r="C60" i="2"/>
  <c r="D60" i="2"/>
  <c r="E60" i="2"/>
  <c r="F60" i="2"/>
  <c r="G60" i="2"/>
  <c r="H60" i="2"/>
  <c r="I60" i="2"/>
  <c r="J60" i="2"/>
  <c r="L60" i="2"/>
  <c r="B80" i="2"/>
  <c r="C80" i="2"/>
  <c r="D80" i="2"/>
  <c r="E80" i="2"/>
  <c r="F80" i="2"/>
  <c r="G80" i="2"/>
  <c r="H80" i="2"/>
  <c r="I80" i="2"/>
  <c r="J80" i="2"/>
  <c r="L80" i="2"/>
  <c r="B81" i="2"/>
  <c r="C81" i="2"/>
  <c r="D81" i="2"/>
  <c r="E81" i="2"/>
  <c r="F81" i="2"/>
  <c r="G81" i="2"/>
  <c r="H81" i="2"/>
  <c r="I81" i="2"/>
  <c r="J81" i="2"/>
  <c r="L81" i="2"/>
  <c r="B82" i="2"/>
  <c r="C82" i="2"/>
  <c r="D82" i="2"/>
  <c r="E82" i="2"/>
  <c r="F82" i="2"/>
  <c r="G82" i="2"/>
  <c r="H82" i="2"/>
  <c r="I82" i="2"/>
  <c r="J82" i="2"/>
  <c r="B12" i="2"/>
  <c r="C12" i="2"/>
  <c r="D12" i="2"/>
  <c r="E12" i="2"/>
  <c r="F12" i="2"/>
  <c r="G12" i="2"/>
  <c r="H12" i="2"/>
  <c r="I12" i="2"/>
  <c r="J12" i="2"/>
  <c r="L12" i="2"/>
  <c r="B31" i="2"/>
  <c r="C31" i="2"/>
  <c r="D31" i="2"/>
  <c r="E31" i="2"/>
  <c r="F31" i="2"/>
  <c r="G31" i="2"/>
  <c r="H31" i="2"/>
  <c r="I31" i="2"/>
  <c r="J31" i="2"/>
  <c r="L31" i="2"/>
  <c r="B18" i="2"/>
  <c r="C18" i="2"/>
  <c r="D18" i="2"/>
  <c r="E18" i="2"/>
  <c r="F18" i="2"/>
  <c r="G18" i="2"/>
  <c r="H18" i="2"/>
  <c r="I18" i="2"/>
  <c r="J18" i="2"/>
  <c r="L18" i="2"/>
  <c r="B19" i="2"/>
  <c r="C19" i="2"/>
  <c r="D19" i="2"/>
  <c r="E19" i="2"/>
  <c r="F19" i="2"/>
  <c r="G19" i="2"/>
  <c r="H19" i="2"/>
  <c r="I19" i="2"/>
  <c r="J19" i="2"/>
  <c r="L19" i="2"/>
  <c r="B20" i="2"/>
  <c r="C20" i="2"/>
  <c r="D20" i="2"/>
  <c r="E20" i="2"/>
  <c r="F20" i="2"/>
  <c r="G20" i="2"/>
  <c r="H20" i="2"/>
  <c r="I20" i="2"/>
  <c r="J20" i="2"/>
  <c r="L20" i="2"/>
  <c r="B83" i="2"/>
  <c r="C83" i="2"/>
  <c r="D83" i="2"/>
  <c r="E83" i="2"/>
  <c r="F83" i="2"/>
  <c r="G83" i="2"/>
  <c r="H83" i="2"/>
  <c r="I83" i="2"/>
  <c r="J83" i="2"/>
  <c r="L83" i="2"/>
  <c r="B84" i="2"/>
  <c r="C84" i="2"/>
  <c r="D84" i="2"/>
  <c r="E84" i="2"/>
  <c r="F84" i="2"/>
  <c r="G84" i="2"/>
  <c r="H84" i="2"/>
  <c r="I84" i="2"/>
  <c r="J84" i="2"/>
  <c r="L84" i="2"/>
  <c r="B85" i="2"/>
  <c r="C85" i="2"/>
  <c r="D85" i="2"/>
  <c r="E85" i="2"/>
  <c r="F85" i="2"/>
  <c r="G85" i="2"/>
  <c r="H85" i="2"/>
  <c r="I85" i="2"/>
  <c r="J85" i="2"/>
  <c r="L85" i="2"/>
  <c r="B86" i="2"/>
  <c r="C86" i="2"/>
  <c r="D86" i="2"/>
  <c r="E86" i="2"/>
  <c r="F86" i="2"/>
  <c r="G86" i="2"/>
  <c r="H86" i="2"/>
  <c r="I86" i="2"/>
  <c r="J86" i="2"/>
  <c r="B8" i="2"/>
  <c r="C8" i="2"/>
  <c r="D8" i="2"/>
  <c r="E8" i="2"/>
  <c r="F8" i="2"/>
  <c r="G8" i="2"/>
  <c r="H8" i="2"/>
  <c r="I8" i="2"/>
  <c r="J8" i="2"/>
  <c r="L8" i="2"/>
  <c r="B9" i="2"/>
  <c r="C9" i="2"/>
  <c r="D9" i="2"/>
  <c r="E9" i="2"/>
  <c r="F9" i="2"/>
  <c r="G9" i="2"/>
  <c r="H9" i="2"/>
  <c r="I9" i="2"/>
  <c r="J9" i="2"/>
  <c r="L9" i="2"/>
  <c r="B10" i="2"/>
  <c r="C10" i="2"/>
  <c r="D10" i="2"/>
  <c r="E10" i="2"/>
  <c r="F10" i="2"/>
  <c r="G10" i="2"/>
  <c r="H10" i="2"/>
  <c r="I10" i="2"/>
  <c r="J10" i="2"/>
  <c r="L10" i="2"/>
  <c r="B28" i="2"/>
  <c r="C28" i="2"/>
  <c r="D28" i="2"/>
  <c r="E28" i="2"/>
  <c r="F28" i="2"/>
  <c r="G28" i="2"/>
  <c r="H28" i="2"/>
  <c r="I28" i="2"/>
  <c r="J28" i="2"/>
  <c r="L28" i="2"/>
  <c r="B26" i="2"/>
  <c r="C26" i="2"/>
  <c r="D26" i="2"/>
  <c r="E26" i="2"/>
  <c r="F26" i="2"/>
  <c r="G26" i="2"/>
  <c r="H26" i="2"/>
  <c r="I26" i="2"/>
  <c r="J26" i="2"/>
  <c r="L26" i="2"/>
  <c r="B22" i="2"/>
  <c r="C22" i="2"/>
  <c r="D22" i="2"/>
  <c r="E22" i="2"/>
  <c r="F22" i="2"/>
  <c r="G22" i="2"/>
  <c r="H22" i="2"/>
  <c r="I22" i="2"/>
  <c r="J22" i="2"/>
  <c r="L22" i="2"/>
  <c r="B87" i="2"/>
  <c r="C87" i="2"/>
  <c r="D87" i="2"/>
  <c r="E87" i="2"/>
  <c r="F87" i="2"/>
  <c r="G87" i="2"/>
  <c r="H87" i="2"/>
  <c r="I87" i="2"/>
  <c r="J87" i="2"/>
  <c r="L87" i="2"/>
  <c r="B88" i="2"/>
  <c r="C88" i="2"/>
  <c r="D88" i="2"/>
  <c r="E88" i="2"/>
  <c r="F88" i="2"/>
  <c r="G88" i="2"/>
  <c r="H88" i="2"/>
  <c r="I88" i="2"/>
  <c r="J88" i="2"/>
  <c r="L88" i="2"/>
  <c r="B89" i="2"/>
  <c r="C89" i="2"/>
  <c r="D89" i="2"/>
  <c r="E89" i="2"/>
  <c r="F89" i="2"/>
  <c r="G89" i="2"/>
  <c r="H89" i="2"/>
  <c r="I89" i="2"/>
  <c r="J89" i="2"/>
  <c r="B7" i="2"/>
  <c r="C7" i="2"/>
  <c r="D7" i="2"/>
  <c r="E7" i="2"/>
  <c r="F7" i="2"/>
  <c r="G7" i="2"/>
  <c r="H7" i="2"/>
  <c r="I7" i="2"/>
  <c r="J7" i="2"/>
  <c r="L7" i="2"/>
  <c r="B13" i="2"/>
  <c r="C13" i="2"/>
  <c r="D13" i="2"/>
  <c r="E13" i="2"/>
  <c r="F13" i="2"/>
  <c r="G13" i="2"/>
  <c r="H13" i="2"/>
  <c r="I13" i="2"/>
  <c r="J13" i="2"/>
  <c r="L13" i="2"/>
  <c r="B11" i="2"/>
  <c r="C11" i="2"/>
  <c r="D11" i="2"/>
  <c r="E11" i="2"/>
  <c r="F11" i="2"/>
  <c r="G11" i="2"/>
  <c r="H11" i="2"/>
  <c r="I11" i="2"/>
  <c r="J11" i="2"/>
  <c r="L11" i="2"/>
  <c r="B24" i="2"/>
  <c r="C24" i="2"/>
  <c r="D24" i="2"/>
  <c r="E24" i="2"/>
  <c r="F24" i="2"/>
  <c r="G24" i="2"/>
  <c r="H24" i="2"/>
  <c r="I24" i="2"/>
  <c r="J24" i="2"/>
  <c r="L24" i="2"/>
  <c r="B25" i="2"/>
  <c r="C25" i="2"/>
  <c r="D25" i="2"/>
  <c r="E25" i="2"/>
  <c r="F25" i="2"/>
  <c r="G25" i="2"/>
  <c r="H25" i="2"/>
  <c r="I25" i="2"/>
  <c r="J25" i="2"/>
  <c r="L25" i="2"/>
  <c r="B23" i="2"/>
  <c r="C23" i="2"/>
  <c r="D23" i="2"/>
  <c r="E23" i="2"/>
  <c r="F23" i="2"/>
  <c r="G23" i="2"/>
  <c r="H23" i="2"/>
  <c r="I23" i="2"/>
  <c r="J23" i="2"/>
  <c r="L23" i="2"/>
  <c r="B90" i="2"/>
  <c r="C90" i="2"/>
  <c r="D90" i="2"/>
  <c r="E90" i="2"/>
  <c r="F90" i="2"/>
  <c r="G90" i="2"/>
  <c r="H90" i="2"/>
  <c r="I90" i="2"/>
  <c r="J90" i="2"/>
  <c r="L90" i="2"/>
  <c r="B91" i="2"/>
  <c r="C91" i="2"/>
  <c r="D91" i="2"/>
  <c r="E91" i="2"/>
  <c r="F91" i="2"/>
  <c r="G91" i="2"/>
  <c r="H91" i="2"/>
  <c r="I91" i="2"/>
  <c r="J91" i="2"/>
  <c r="L91" i="2"/>
  <c r="B92" i="2"/>
  <c r="C92" i="2"/>
  <c r="D92" i="2"/>
  <c r="E92" i="2"/>
  <c r="F92" i="2"/>
  <c r="G92" i="2"/>
  <c r="H92" i="2"/>
  <c r="I92" i="2"/>
  <c r="J92" i="2"/>
  <c r="B33" i="2"/>
  <c r="C33" i="2"/>
  <c r="D33" i="2"/>
  <c r="E33" i="2"/>
  <c r="F33" i="2"/>
  <c r="G33" i="2"/>
  <c r="H33" i="2"/>
  <c r="I33" i="2"/>
  <c r="J33" i="2"/>
  <c r="L33" i="2"/>
  <c r="B14" i="2"/>
  <c r="C14" i="2"/>
  <c r="D14" i="2"/>
  <c r="E14" i="2"/>
  <c r="F14" i="2"/>
  <c r="G14" i="2"/>
  <c r="H14" i="2"/>
  <c r="I14" i="2"/>
  <c r="J14" i="2"/>
  <c r="L14" i="2"/>
  <c r="B29" i="2"/>
  <c r="C29" i="2"/>
  <c r="D29" i="2"/>
  <c r="E29" i="2"/>
  <c r="F29" i="2"/>
  <c r="G29" i="2"/>
  <c r="H29" i="2"/>
  <c r="I29" i="2"/>
  <c r="J29" i="2"/>
  <c r="L29" i="2"/>
  <c r="B41" i="2"/>
  <c r="C41" i="2"/>
  <c r="D41" i="2"/>
  <c r="E41" i="2"/>
  <c r="F41" i="2"/>
  <c r="G41" i="2"/>
  <c r="H41" i="2"/>
  <c r="I41" i="2"/>
  <c r="J41" i="2"/>
  <c r="L41" i="2"/>
  <c r="B54" i="2"/>
  <c r="C54" i="2"/>
  <c r="D54" i="2"/>
  <c r="E54" i="2"/>
  <c r="F54" i="2"/>
  <c r="G54" i="2"/>
  <c r="H54" i="2"/>
  <c r="I54" i="2"/>
  <c r="J54" i="2"/>
  <c r="L54" i="2"/>
  <c r="B30" i="2"/>
  <c r="C30" i="2"/>
  <c r="D30" i="2"/>
  <c r="E30" i="2"/>
  <c r="F30" i="2"/>
  <c r="G30" i="2"/>
  <c r="H30" i="2"/>
  <c r="I30" i="2"/>
  <c r="J30" i="2"/>
  <c r="L30" i="2"/>
  <c r="B93" i="2"/>
  <c r="C93" i="2"/>
  <c r="D93" i="2"/>
  <c r="E93" i="2"/>
  <c r="F93" i="2"/>
  <c r="G93" i="2"/>
  <c r="H93" i="2"/>
  <c r="I93" i="2"/>
  <c r="J93" i="2"/>
  <c r="L93" i="2"/>
  <c r="B94" i="2"/>
  <c r="C94" i="2"/>
  <c r="D94" i="2"/>
  <c r="E94" i="2"/>
  <c r="F94" i="2"/>
  <c r="G94" i="2"/>
  <c r="H94" i="2"/>
  <c r="I94" i="2"/>
  <c r="J94" i="2"/>
  <c r="L94" i="2"/>
  <c r="B95" i="2"/>
  <c r="C95" i="2"/>
  <c r="D95" i="2"/>
  <c r="E95" i="2"/>
  <c r="F95" i="2"/>
  <c r="G95" i="2"/>
  <c r="H95" i="2"/>
  <c r="I95" i="2"/>
  <c r="J95" i="2"/>
  <c r="B34" i="2"/>
  <c r="C34" i="2"/>
  <c r="D34" i="2"/>
  <c r="E34" i="2"/>
  <c r="F34" i="2"/>
  <c r="G34" i="2"/>
  <c r="H34" i="2"/>
  <c r="I34" i="2"/>
  <c r="J34" i="2"/>
  <c r="L34" i="2"/>
  <c r="B45" i="2"/>
  <c r="C45" i="2"/>
  <c r="D45" i="2"/>
  <c r="E45" i="2"/>
  <c r="F45" i="2"/>
  <c r="G45" i="2"/>
  <c r="H45" i="2"/>
  <c r="I45" i="2"/>
  <c r="J45" i="2"/>
  <c r="L45" i="2"/>
  <c r="B47" i="2"/>
  <c r="C47" i="2"/>
  <c r="D47" i="2"/>
  <c r="E47" i="2"/>
  <c r="F47" i="2"/>
  <c r="G47" i="2"/>
  <c r="H47" i="2"/>
  <c r="I47" i="2"/>
  <c r="J47" i="2"/>
  <c r="L47" i="2"/>
  <c r="B56" i="2"/>
  <c r="C56" i="2"/>
  <c r="D56" i="2"/>
  <c r="E56" i="2"/>
  <c r="F56" i="2"/>
  <c r="G56" i="2"/>
  <c r="H56" i="2"/>
  <c r="I56" i="2"/>
  <c r="J56" i="2"/>
  <c r="L56" i="2"/>
  <c r="B39" i="2"/>
  <c r="C39" i="2"/>
  <c r="D39" i="2"/>
  <c r="E39" i="2"/>
  <c r="F39" i="2"/>
  <c r="G39" i="2"/>
  <c r="H39" i="2"/>
  <c r="I39" i="2"/>
  <c r="J39" i="2"/>
  <c r="L39" i="2"/>
  <c r="B96" i="2"/>
  <c r="C96" i="2"/>
  <c r="D96" i="2"/>
  <c r="E96" i="2"/>
  <c r="F96" i="2"/>
  <c r="G96" i="2"/>
  <c r="H96" i="2"/>
  <c r="I96" i="2"/>
  <c r="J96" i="2"/>
  <c r="L96" i="2"/>
  <c r="B97" i="2"/>
  <c r="C97" i="2"/>
  <c r="D97" i="2"/>
  <c r="E97" i="2"/>
  <c r="F97" i="2"/>
  <c r="G97" i="2"/>
  <c r="H97" i="2"/>
  <c r="I97" i="2"/>
  <c r="J97" i="2"/>
  <c r="L97" i="2"/>
  <c r="B98" i="2"/>
  <c r="C98" i="2"/>
  <c r="D98" i="2"/>
  <c r="E98" i="2"/>
  <c r="F98" i="2"/>
  <c r="G98" i="2"/>
  <c r="H98" i="2"/>
  <c r="I98" i="2"/>
  <c r="J98" i="2"/>
  <c r="L98" i="2"/>
  <c r="B99" i="2"/>
  <c r="C99" i="2"/>
  <c r="D99" i="2"/>
  <c r="E99" i="2"/>
  <c r="F99" i="2"/>
  <c r="G99" i="2"/>
  <c r="H99" i="2"/>
  <c r="I99" i="2"/>
  <c r="J99" i="2"/>
  <c r="B44" i="2"/>
  <c r="C44" i="2"/>
  <c r="D44" i="2"/>
  <c r="E44" i="2"/>
  <c r="F44" i="2"/>
  <c r="G44" i="2"/>
  <c r="H44" i="2"/>
  <c r="I44" i="2"/>
  <c r="J44" i="2"/>
  <c r="L44" i="2"/>
  <c r="B100" i="2"/>
  <c r="C100" i="2"/>
  <c r="D100" i="2"/>
  <c r="E100" i="2"/>
  <c r="F100" i="2"/>
  <c r="G100" i="2"/>
  <c r="H100" i="2"/>
  <c r="I100" i="2"/>
  <c r="J100" i="2"/>
  <c r="L100" i="2"/>
  <c r="B101" i="2"/>
  <c r="C101" i="2"/>
  <c r="D101" i="2"/>
  <c r="E101" i="2"/>
  <c r="F101" i="2"/>
  <c r="G101" i="2"/>
  <c r="H101" i="2"/>
  <c r="I101" i="2"/>
  <c r="J101" i="2"/>
  <c r="L101" i="2"/>
  <c r="B102" i="2"/>
  <c r="C102" i="2"/>
  <c r="D102" i="2"/>
  <c r="E102" i="2"/>
  <c r="F102" i="2"/>
  <c r="G102" i="2"/>
  <c r="H102" i="2"/>
  <c r="I102" i="2"/>
  <c r="J102" i="2"/>
  <c r="L102" i="2"/>
  <c r="B103" i="2"/>
  <c r="C103" i="2"/>
  <c r="D103" i="2"/>
  <c r="E103" i="2"/>
  <c r="F103" i="2"/>
  <c r="G103" i="2"/>
  <c r="H103" i="2"/>
  <c r="I103" i="2"/>
  <c r="J103" i="2"/>
  <c r="L103" i="2"/>
  <c r="B104" i="2"/>
  <c r="C104" i="2"/>
  <c r="D104" i="2"/>
  <c r="E104" i="2"/>
  <c r="F104" i="2"/>
  <c r="G104" i="2"/>
  <c r="H104" i="2"/>
  <c r="I104" i="2"/>
  <c r="J104" i="2"/>
  <c r="L104" i="2"/>
  <c r="B105" i="2"/>
  <c r="C105" i="2"/>
  <c r="D105" i="2"/>
  <c r="E105" i="2"/>
  <c r="F105" i="2"/>
  <c r="G105" i="2"/>
  <c r="H105" i="2"/>
  <c r="I105" i="2"/>
  <c r="J105" i="2"/>
  <c r="L105" i="2"/>
  <c r="B106" i="2"/>
  <c r="C106" i="2"/>
  <c r="D106" i="2"/>
  <c r="E106" i="2"/>
  <c r="F106" i="2"/>
  <c r="G106" i="2"/>
  <c r="H106" i="2"/>
  <c r="I106" i="2"/>
  <c r="J106" i="2"/>
  <c r="L106" i="2"/>
  <c r="B107" i="2"/>
  <c r="C107" i="2"/>
  <c r="D107" i="2"/>
  <c r="E107" i="2"/>
  <c r="F107" i="2"/>
  <c r="G107" i="2"/>
  <c r="H107" i="2"/>
  <c r="I107" i="2"/>
  <c r="J107" i="2"/>
  <c r="L107" i="2"/>
  <c r="B108" i="2"/>
  <c r="C108" i="2"/>
  <c r="D108" i="2"/>
  <c r="E108" i="2"/>
  <c r="F108" i="2"/>
  <c r="G108" i="2"/>
  <c r="H108" i="2"/>
  <c r="I108" i="2"/>
  <c r="J108" i="2"/>
  <c r="L108" i="2"/>
  <c r="B109" i="2"/>
  <c r="C109" i="2"/>
  <c r="D109" i="2"/>
  <c r="E109" i="2"/>
  <c r="F109" i="2"/>
  <c r="G109" i="2"/>
  <c r="H109" i="2"/>
  <c r="I109" i="2"/>
  <c r="J109" i="2"/>
  <c r="L109" i="2"/>
  <c r="B110" i="2"/>
  <c r="C110" i="2"/>
  <c r="D110" i="2"/>
  <c r="E110" i="2"/>
  <c r="F110" i="2"/>
  <c r="G110" i="2"/>
  <c r="H110" i="2"/>
  <c r="I110" i="2"/>
  <c r="J110" i="2"/>
  <c r="L110" i="2"/>
  <c r="B111" i="2"/>
  <c r="C111" i="2"/>
  <c r="D111" i="2"/>
  <c r="E111" i="2"/>
  <c r="F111" i="2"/>
  <c r="G111" i="2"/>
  <c r="H111" i="2"/>
  <c r="I111" i="2"/>
  <c r="J111" i="2"/>
  <c r="L111" i="2"/>
  <c r="B112" i="2"/>
  <c r="C112" i="2"/>
  <c r="D112" i="2"/>
  <c r="E112" i="2"/>
  <c r="F112" i="2"/>
  <c r="G112" i="2"/>
  <c r="H112" i="2"/>
  <c r="I112" i="2"/>
  <c r="J112" i="2"/>
  <c r="L112" i="2"/>
  <c r="B113" i="2"/>
  <c r="C113" i="2"/>
  <c r="D113" i="2"/>
  <c r="E113" i="2"/>
  <c r="F113" i="2"/>
  <c r="G113" i="2"/>
  <c r="H113" i="2"/>
  <c r="I113" i="2"/>
  <c r="J113" i="2"/>
  <c r="L113" i="2"/>
  <c r="B114" i="2"/>
  <c r="C114" i="2"/>
  <c r="D114" i="2"/>
  <c r="E114" i="2"/>
  <c r="F114" i="2"/>
  <c r="G114" i="2"/>
  <c r="H114" i="2"/>
  <c r="I114" i="2"/>
  <c r="J114" i="2"/>
  <c r="L114" i="2"/>
  <c r="B115" i="2"/>
  <c r="C115" i="2"/>
  <c r="D115" i="2"/>
  <c r="E115" i="2"/>
  <c r="F115" i="2"/>
  <c r="G115" i="2"/>
  <c r="H115" i="2"/>
  <c r="I115" i="2"/>
  <c r="J115" i="2"/>
  <c r="L115" i="2"/>
  <c r="B116" i="2"/>
  <c r="C116" i="2"/>
  <c r="D116" i="2"/>
  <c r="E116" i="2"/>
  <c r="F116" i="2"/>
  <c r="G116" i="2"/>
  <c r="H116" i="2"/>
  <c r="I116" i="2"/>
  <c r="J116" i="2"/>
  <c r="L116" i="2"/>
  <c r="B117" i="2"/>
  <c r="C117" i="2"/>
  <c r="D117" i="2"/>
  <c r="E117" i="2"/>
  <c r="F117" i="2"/>
  <c r="G117" i="2"/>
  <c r="H117" i="2"/>
  <c r="I117" i="2"/>
  <c r="J117" i="2"/>
  <c r="L117" i="2"/>
  <c r="B118" i="2"/>
  <c r="C118" i="2"/>
  <c r="D118" i="2"/>
  <c r="E118" i="2"/>
  <c r="F118" i="2"/>
  <c r="G118" i="2"/>
  <c r="H118" i="2"/>
  <c r="I118" i="2"/>
  <c r="J118" i="2"/>
  <c r="L118" i="2"/>
  <c r="B119" i="2"/>
  <c r="C119" i="2"/>
  <c r="D119" i="2"/>
  <c r="E119" i="2"/>
  <c r="F119" i="2"/>
  <c r="G119" i="2"/>
  <c r="H119" i="2"/>
  <c r="I119" i="2"/>
  <c r="J119" i="2"/>
  <c r="L119" i="2"/>
  <c r="B120" i="2"/>
  <c r="C120" i="2"/>
  <c r="D120" i="2"/>
  <c r="E120" i="2"/>
  <c r="F120" i="2"/>
  <c r="G120" i="2"/>
  <c r="H120" i="2"/>
  <c r="I120" i="2"/>
  <c r="J120" i="2"/>
  <c r="L120" i="2"/>
  <c r="B121" i="2"/>
  <c r="C121" i="2"/>
  <c r="D121" i="2"/>
  <c r="E121" i="2"/>
  <c r="F121" i="2"/>
  <c r="G121" i="2"/>
  <c r="H121" i="2"/>
  <c r="I121" i="2"/>
  <c r="J121" i="2"/>
  <c r="L121" i="2"/>
  <c r="B122" i="2"/>
  <c r="C122" i="2"/>
  <c r="D122" i="2"/>
  <c r="E122" i="2"/>
  <c r="F122" i="2"/>
  <c r="G122" i="2"/>
  <c r="H122" i="2"/>
  <c r="I122" i="2"/>
  <c r="J122" i="2"/>
  <c r="L122" i="2"/>
  <c r="B123" i="2"/>
  <c r="C123" i="2"/>
  <c r="D123" i="2"/>
  <c r="E123" i="2"/>
  <c r="F123" i="2"/>
  <c r="G123" i="2"/>
  <c r="H123" i="2"/>
  <c r="I123" i="2"/>
  <c r="J123" i="2"/>
  <c r="L123" i="2"/>
  <c r="B124" i="2"/>
  <c r="C124" i="2"/>
  <c r="D124" i="2"/>
  <c r="E124" i="2"/>
  <c r="F124" i="2"/>
  <c r="G124" i="2"/>
  <c r="H124" i="2"/>
  <c r="I124" i="2"/>
  <c r="J124" i="2"/>
  <c r="L124" i="2"/>
  <c r="B125" i="2"/>
  <c r="C125" i="2"/>
  <c r="D125" i="2"/>
  <c r="E125" i="2"/>
  <c r="F125" i="2"/>
  <c r="G125" i="2"/>
  <c r="H125" i="2"/>
  <c r="I125" i="2"/>
  <c r="J125" i="2"/>
  <c r="L125" i="2"/>
  <c r="B126" i="2"/>
  <c r="C126" i="2"/>
  <c r="D126" i="2"/>
  <c r="E126" i="2"/>
  <c r="F126" i="2"/>
  <c r="G126" i="2"/>
  <c r="H126" i="2"/>
  <c r="I126" i="2"/>
  <c r="J126" i="2"/>
  <c r="L126" i="2"/>
  <c r="B127" i="2"/>
  <c r="C127" i="2"/>
  <c r="D127" i="2"/>
  <c r="E127" i="2"/>
  <c r="F127" i="2"/>
  <c r="G127" i="2"/>
  <c r="H127" i="2"/>
  <c r="I127" i="2"/>
  <c r="J127" i="2"/>
  <c r="L127" i="2"/>
  <c r="B128" i="2"/>
  <c r="C128" i="2"/>
  <c r="D128" i="2"/>
  <c r="E128" i="2"/>
  <c r="F128" i="2"/>
  <c r="G128" i="2"/>
  <c r="H128" i="2"/>
  <c r="I128" i="2"/>
  <c r="J128" i="2"/>
  <c r="L128" i="2"/>
  <c r="B129" i="2"/>
  <c r="C129" i="2"/>
  <c r="D129" i="2"/>
  <c r="E129" i="2"/>
  <c r="F129" i="2"/>
  <c r="G129" i="2"/>
  <c r="H129" i="2"/>
  <c r="I129" i="2"/>
  <c r="J129" i="2"/>
  <c r="L129" i="2"/>
  <c r="B130" i="2"/>
  <c r="C130" i="2"/>
  <c r="D130" i="2"/>
  <c r="E130" i="2"/>
  <c r="F130" i="2"/>
  <c r="G130" i="2"/>
  <c r="H130" i="2"/>
  <c r="I130" i="2"/>
  <c r="J130" i="2"/>
  <c r="L130" i="2"/>
  <c r="B131" i="2"/>
  <c r="C131" i="2"/>
  <c r="D131" i="2"/>
  <c r="E131" i="2"/>
  <c r="F131" i="2"/>
  <c r="G131" i="2"/>
  <c r="H131" i="2"/>
  <c r="I131" i="2"/>
  <c r="J131" i="2"/>
  <c r="L131" i="2"/>
  <c r="B132" i="2"/>
  <c r="C132" i="2"/>
  <c r="D132" i="2"/>
  <c r="E132" i="2"/>
  <c r="F132" i="2"/>
  <c r="G132" i="2"/>
  <c r="H132" i="2"/>
  <c r="I132" i="2"/>
  <c r="J132" i="2"/>
  <c r="L132" i="2"/>
  <c r="B133" i="2"/>
  <c r="C133" i="2"/>
  <c r="D133" i="2"/>
  <c r="E133" i="2"/>
  <c r="F133" i="2"/>
  <c r="G133" i="2"/>
  <c r="H133" i="2"/>
  <c r="I133" i="2"/>
  <c r="J133" i="2"/>
  <c r="L133" i="2"/>
  <c r="B134" i="2"/>
  <c r="C134" i="2"/>
  <c r="D134" i="2"/>
  <c r="E134" i="2"/>
  <c r="F134" i="2"/>
  <c r="G134" i="2"/>
  <c r="H134" i="2"/>
  <c r="I134" i="2"/>
  <c r="J134" i="2"/>
  <c r="L134" i="2"/>
  <c r="B135" i="2"/>
  <c r="C135" i="2"/>
  <c r="D135" i="2"/>
  <c r="E135" i="2"/>
  <c r="F135" i="2"/>
  <c r="G135" i="2"/>
  <c r="H135" i="2"/>
  <c r="I135" i="2"/>
  <c r="J135" i="2"/>
  <c r="L135" i="2"/>
  <c r="B136" i="2"/>
  <c r="C136" i="2"/>
  <c r="D136" i="2"/>
  <c r="E136" i="2"/>
  <c r="F136" i="2"/>
  <c r="G136" i="2"/>
  <c r="H136" i="2"/>
  <c r="I136" i="2"/>
  <c r="J136" i="2"/>
  <c r="L136" i="2"/>
  <c r="B137" i="2"/>
  <c r="C137" i="2"/>
  <c r="D137" i="2"/>
  <c r="E137" i="2"/>
  <c r="F137" i="2"/>
  <c r="G137" i="2"/>
  <c r="H137" i="2"/>
  <c r="I137" i="2"/>
  <c r="J137" i="2"/>
  <c r="L137" i="2"/>
  <c r="B138" i="2"/>
  <c r="C138" i="2"/>
  <c r="D138" i="2"/>
  <c r="E138" i="2"/>
  <c r="F138" i="2"/>
  <c r="G138" i="2"/>
  <c r="H138" i="2"/>
  <c r="I138" i="2"/>
  <c r="J138" i="2"/>
  <c r="L138" i="2"/>
  <c r="B139" i="2"/>
  <c r="C139" i="2"/>
  <c r="D139" i="2"/>
  <c r="E139" i="2"/>
  <c r="F139" i="2"/>
  <c r="G139" i="2"/>
  <c r="H139" i="2"/>
  <c r="I139" i="2"/>
  <c r="J139" i="2"/>
  <c r="L139" i="2"/>
  <c r="B140" i="2"/>
  <c r="C140" i="2"/>
  <c r="D140" i="2"/>
  <c r="E140" i="2"/>
  <c r="F140" i="2"/>
  <c r="G140" i="2"/>
  <c r="H140" i="2"/>
  <c r="I140" i="2"/>
  <c r="J140" i="2"/>
  <c r="L140" i="2"/>
  <c r="B141" i="2"/>
  <c r="C141" i="2"/>
  <c r="D141" i="2"/>
  <c r="E141" i="2"/>
  <c r="F141" i="2"/>
  <c r="G141" i="2"/>
  <c r="H141" i="2"/>
  <c r="I141" i="2"/>
  <c r="J141" i="2"/>
  <c r="L141" i="2"/>
  <c r="B142" i="2"/>
  <c r="C142" i="2"/>
  <c r="D142" i="2"/>
  <c r="E142" i="2"/>
  <c r="F142" i="2"/>
  <c r="G142" i="2"/>
  <c r="H142" i="2"/>
  <c r="I142" i="2"/>
  <c r="J142" i="2"/>
  <c r="L142" i="2"/>
  <c r="B143" i="2"/>
  <c r="C143" i="2"/>
  <c r="D143" i="2"/>
  <c r="E143" i="2"/>
  <c r="F143" i="2"/>
  <c r="G143" i="2"/>
  <c r="H143" i="2"/>
  <c r="I143" i="2"/>
  <c r="J143" i="2"/>
  <c r="L143" i="2"/>
  <c r="B144" i="2"/>
  <c r="C144" i="2"/>
  <c r="D144" i="2"/>
  <c r="E144" i="2"/>
  <c r="F144" i="2"/>
  <c r="G144" i="2"/>
  <c r="H144" i="2"/>
  <c r="I144" i="2"/>
  <c r="J144" i="2"/>
  <c r="L144" i="2"/>
  <c r="B145" i="2"/>
  <c r="C145" i="2"/>
  <c r="D145" i="2"/>
  <c r="E145" i="2"/>
  <c r="F145" i="2"/>
  <c r="G145" i="2"/>
  <c r="H145" i="2"/>
  <c r="I145" i="2"/>
  <c r="J145" i="2"/>
  <c r="L145" i="2"/>
  <c r="B146" i="2"/>
  <c r="C146" i="2"/>
  <c r="D146" i="2"/>
  <c r="E146" i="2"/>
  <c r="F146" i="2"/>
  <c r="G146" i="2"/>
  <c r="H146" i="2"/>
  <c r="I146" i="2"/>
  <c r="J146" i="2"/>
  <c r="L146" i="2"/>
  <c r="B147" i="2"/>
  <c r="C147" i="2"/>
  <c r="D147" i="2"/>
  <c r="E147" i="2"/>
  <c r="F147" i="2"/>
  <c r="G147" i="2"/>
  <c r="H147" i="2"/>
  <c r="I147" i="2"/>
  <c r="J147" i="2"/>
  <c r="L147" i="2"/>
  <c r="B148" i="2"/>
  <c r="C148" i="2"/>
  <c r="D148" i="2"/>
  <c r="E148" i="2"/>
  <c r="F148" i="2"/>
  <c r="G148" i="2"/>
  <c r="H148" i="2"/>
  <c r="I148" i="2"/>
  <c r="J148" i="2"/>
  <c r="L148" i="2"/>
  <c r="B149" i="2"/>
  <c r="C149" i="2"/>
  <c r="D149" i="2"/>
  <c r="E149" i="2"/>
  <c r="F149" i="2"/>
  <c r="G149" i="2"/>
  <c r="H149" i="2"/>
  <c r="I149" i="2"/>
  <c r="J149" i="2"/>
  <c r="L149" i="2"/>
  <c r="B150" i="2"/>
  <c r="C150" i="2"/>
  <c r="D150" i="2"/>
  <c r="E150" i="2"/>
  <c r="F150" i="2"/>
  <c r="G150" i="2"/>
  <c r="H150" i="2"/>
  <c r="I150" i="2"/>
  <c r="J150" i="2"/>
  <c r="L150" i="2"/>
  <c r="B151" i="2"/>
  <c r="C151" i="2"/>
  <c r="D151" i="2"/>
  <c r="E151" i="2"/>
  <c r="F151" i="2"/>
  <c r="G151" i="2"/>
  <c r="H151" i="2"/>
  <c r="I151" i="2"/>
  <c r="J151" i="2"/>
  <c r="L151" i="2"/>
  <c r="B152" i="2"/>
  <c r="C152" i="2"/>
  <c r="D152" i="2"/>
  <c r="E152" i="2"/>
  <c r="F152" i="2"/>
  <c r="G152" i="2"/>
  <c r="H152" i="2"/>
  <c r="I152" i="2"/>
  <c r="J152" i="2"/>
  <c r="L152" i="2"/>
  <c r="B153" i="2"/>
  <c r="C153" i="2"/>
  <c r="D153" i="2"/>
  <c r="E153" i="2"/>
  <c r="F153" i="2"/>
  <c r="G153" i="2"/>
  <c r="H153" i="2"/>
  <c r="I153" i="2"/>
  <c r="J153" i="2"/>
  <c r="L153" i="2"/>
  <c r="B154" i="2"/>
  <c r="C154" i="2"/>
  <c r="D154" i="2"/>
  <c r="E154" i="2"/>
  <c r="F154" i="2"/>
  <c r="G154" i="2"/>
  <c r="H154" i="2"/>
  <c r="I154" i="2"/>
  <c r="J154" i="2"/>
  <c r="L154" i="2"/>
  <c r="B155" i="2"/>
  <c r="C155" i="2"/>
  <c r="D155" i="2"/>
  <c r="E155" i="2"/>
  <c r="F155" i="2"/>
  <c r="G155" i="2"/>
  <c r="H155" i="2"/>
  <c r="I155" i="2"/>
  <c r="J155" i="2"/>
  <c r="L155" i="2"/>
  <c r="B156" i="2"/>
  <c r="C156" i="2"/>
  <c r="D156" i="2"/>
  <c r="E156" i="2"/>
  <c r="F156" i="2"/>
  <c r="G156" i="2"/>
  <c r="H156" i="2"/>
  <c r="I156" i="2"/>
  <c r="J156" i="2"/>
  <c r="L156" i="2"/>
  <c r="B157" i="2"/>
  <c r="C157" i="2"/>
  <c r="D157" i="2"/>
  <c r="E157" i="2"/>
  <c r="F157" i="2"/>
  <c r="G157" i="2"/>
  <c r="H157" i="2"/>
  <c r="I157" i="2"/>
  <c r="J157" i="2"/>
  <c r="L157" i="2"/>
  <c r="B158" i="2"/>
  <c r="C158" i="2"/>
  <c r="D158" i="2"/>
  <c r="E158" i="2"/>
  <c r="F158" i="2"/>
  <c r="G158" i="2"/>
  <c r="H158" i="2"/>
  <c r="I158" i="2"/>
  <c r="J158" i="2"/>
  <c r="L158" i="2"/>
  <c r="B159" i="2"/>
  <c r="C159" i="2"/>
  <c r="D159" i="2"/>
  <c r="E159" i="2"/>
  <c r="F159" i="2"/>
  <c r="G159" i="2"/>
  <c r="H159" i="2"/>
  <c r="I159" i="2"/>
  <c r="J159" i="2"/>
  <c r="L159" i="2"/>
  <c r="K264" i="1"/>
  <c r="H264" i="1"/>
  <c r="F264" i="1"/>
  <c r="D264" i="1"/>
  <c r="H263" i="1"/>
  <c r="F263" i="1"/>
  <c r="D263" i="1"/>
  <c r="H262" i="1"/>
  <c r="F262" i="1"/>
  <c r="D262" i="1"/>
  <c r="H261" i="1"/>
  <c r="F261" i="1"/>
  <c r="D261" i="1"/>
  <c r="I261" i="1" s="1"/>
  <c r="H260" i="1"/>
  <c r="F260" i="1"/>
  <c r="D260" i="1"/>
  <c r="H259" i="1"/>
  <c r="F259" i="1"/>
  <c r="D259" i="1"/>
  <c r="K254" i="1"/>
  <c r="H254" i="1"/>
  <c r="F254" i="1"/>
  <c r="D254" i="1"/>
  <c r="H253" i="1"/>
  <c r="F253" i="1"/>
  <c r="I253" i="1" s="1"/>
  <c r="D253" i="1"/>
  <c r="H252" i="1"/>
  <c r="F252" i="1"/>
  <c r="D252" i="1"/>
  <c r="H251" i="1"/>
  <c r="F251" i="1"/>
  <c r="D251" i="1"/>
  <c r="H250" i="1"/>
  <c r="F250" i="1"/>
  <c r="D250" i="1"/>
  <c r="H249" i="1"/>
  <c r="F249" i="1"/>
  <c r="D249" i="1"/>
  <c r="F244" i="1"/>
  <c r="F243" i="1"/>
  <c r="F242" i="1"/>
  <c r="F241" i="1"/>
  <c r="F240" i="1"/>
  <c r="F239" i="1"/>
  <c r="F234" i="1"/>
  <c r="F233" i="1"/>
  <c r="F232" i="1"/>
  <c r="F231" i="1"/>
  <c r="F230" i="1"/>
  <c r="F229" i="1"/>
  <c r="F224" i="1"/>
  <c r="F223" i="1"/>
  <c r="F222" i="1"/>
  <c r="F221" i="1"/>
  <c r="F220" i="1"/>
  <c r="F219" i="1"/>
  <c r="F214" i="1"/>
  <c r="F213" i="1"/>
  <c r="F212" i="1"/>
  <c r="F211" i="1"/>
  <c r="F210" i="1"/>
  <c r="F209" i="1"/>
  <c r="F204" i="1"/>
  <c r="F203" i="1"/>
  <c r="F202" i="1"/>
  <c r="F201" i="1"/>
  <c r="F200" i="1"/>
  <c r="F199" i="1"/>
  <c r="F194" i="1"/>
  <c r="F193" i="1"/>
  <c r="F192" i="1"/>
  <c r="F191" i="1"/>
  <c r="F190" i="1"/>
  <c r="F189" i="1"/>
  <c r="F184" i="1"/>
  <c r="F183" i="1"/>
  <c r="F182" i="1"/>
  <c r="F181" i="1"/>
  <c r="F180" i="1"/>
  <c r="F179" i="1"/>
  <c r="F174" i="1"/>
  <c r="F173" i="1"/>
  <c r="F172" i="1"/>
  <c r="F171" i="1"/>
  <c r="F170" i="1"/>
  <c r="F169" i="1"/>
  <c r="F164" i="1"/>
  <c r="F163" i="1"/>
  <c r="F162" i="1"/>
  <c r="F161" i="1"/>
  <c r="F160" i="1"/>
  <c r="F159" i="1"/>
  <c r="F154" i="1"/>
  <c r="F153" i="1"/>
  <c r="F152" i="1"/>
  <c r="F151" i="1"/>
  <c r="F150" i="1"/>
  <c r="F149" i="1"/>
  <c r="F144" i="1"/>
  <c r="F143" i="1"/>
  <c r="F142" i="1"/>
  <c r="F141" i="1"/>
  <c r="F140" i="1"/>
  <c r="F139" i="1"/>
  <c r="F134" i="1"/>
  <c r="F133" i="1"/>
  <c r="F132" i="1"/>
  <c r="F131" i="1"/>
  <c r="F130" i="1"/>
  <c r="F129" i="1"/>
  <c r="F124" i="1"/>
  <c r="F123" i="1"/>
  <c r="F122" i="1"/>
  <c r="F121" i="1"/>
  <c r="F120" i="1"/>
  <c r="F119" i="1"/>
  <c r="F114" i="1"/>
  <c r="F113" i="1"/>
  <c r="F112" i="1"/>
  <c r="F111" i="1"/>
  <c r="F110" i="1"/>
  <c r="F109" i="1"/>
  <c r="F104" i="1"/>
  <c r="F103" i="1"/>
  <c r="F102" i="1"/>
  <c r="F101" i="1"/>
  <c r="F100" i="1"/>
  <c r="F99" i="1"/>
  <c r="F94" i="1"/>
  <c r="F93" i="1"/>
  <c r="F92" i="1"/>
  <c r="F91" i="1"/>
  <c r="F90" i="1"/>
  <c r="F89" i="1"/>
  <c r="F84" i="1"/>
  <c r="F83" i="1"/>
  <c r="F82" i="1"/>
  <c r="F81" i="1"/>
  <c r="F80" i="1"/>
  <c r="F79" i="1"/>
  <c r="F74" i="1"/>
  <c r="F73" i="1"/>
  <c r="F72" i="1"/>
  <c r="F71" i="1"/>
  <c r="F70" i="1"/>
  <c r="F69" i="1"/>
  <c r="F64" i="1"/>
  <c r="F63" i="1"/>
  <c r="F62" i="1"/>
  <c r="F61" i="1"/>
  <c r="F60" i="1"/>
  <c r="F59" i="1"/>
  <c r="F54" i="1"/>
  <c r="F53" i="1"/>
  <c r="F52" i="1"/>
  <c r="F51" i="1"/>
  <c r="F50" i="1"/>
  <c r="F49" i="1"/>
  <c r="F44" i="1"/>
  <c r="F43" i="1"/>
  <c r="F42" i="1"/>
  <c r="F41" i="1"/>
  <c r="F40" i="1"/>
  <c r="F39" i="1"/>
  <c r="F30" i="1"/>
  <c r="F31" i="1"/>
  <c r="F32" i="1"/>
  <c r="F33" i="1"/>
  <c r="F34" i="1"/>
  <c r="F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2" i="4"/>
  <c r="I250" i="1" l="1"/>
  <c r="I252" i="1"/>
  <c r="I254" i="1"/>
  <c r="I263" i="1"/>
  <c r="I262" i="1"/>
  <c r="I249" i="1"/>
  <c r="I260" i="1"/>
  <c r="I264" i="1"/>
  <c r="I251" i="1"/>
  <c r="I259" i="1"/>
  <c r="K249" i="1"/>
  <c r="D169" i="1"/>
  <c r="H169" i="1"/>
  <c r="D170" i="1"/>
  <c r="H170" i="1"/>
  <c r="D171" i="1"/>
  <c r="H171" i="1"/>
  <c r="D172" i="1"/>
  <c r="H172" i="1"/>
  <c r="D173" i="1"/>
  <c r="H173" i="1"/>
  <c r="D174" i="1"/>
  <c r="H174" i="1"/>
  <c r="K244" i="1"/>
  <c r="H244" i="1"/>
  <c r="D244" i="1"/>
  <c r="H243" i="1"/>
  <c r="D243" i="1"/>
  <c r="H242" i="1"/>
  <c r="D242" i="1"/>
  <c r="H241" i="1"/>
  <c r="D241" i="1"/>
  <c r="H240" i="1"/>
  <c r="D240" i="1"/>
  <c r="H239" i="1"/>
  <c r="D239" i="1"/>
  <c r="K234" i="1"/>
  <c r="H234" i="1"/>
  <c r="D234" i="1"/>
  <c r="H233" i="1"/>
  <c r="D233" i="1"/>
  <c r="H232" i="1"/>
  <c r="D232" i="1"/>
  <c r="H231" i="1"/>
  <c r="D231" i="1"/>
  <c r="H230" i="1"/>
  <c r="D230" i="1"/>
  <c r="H229" i="1"/>
  <c r="D229" i="1"/>
  <c r="K224" i="1"/>
  <c r="H224" i="1"/>
  <c r="D224" i="1"/>
  <c r="H223" i="1"/>
  <c r="D223" i="1"/>
  <c r="H222" i="1"/>
  <c r="D222" i="1"/>
  <c r="H221" i="1"/>
  <c r="D221" i="1"/>
  <c r="H220" i="1"/>
  <c r="D220" i="1"/>
  <c r="H219" i="1"/>
  <c r="D219" i="1"/>
  <c r="K214" i="1"/>
  <c r="H214" i="1"/>
  <c r="D214" i="1"/>
  <c r="H213" i="1"/>
  <c r="D213" i="1"/>
  <c r="H212" i="1"/>
  <c r="D212" i="1"/>
  <c r="H211" i="1"/>
  <c r="D211" i="1"/>
  <c r="H210" i="1"/>
  <c r="D210" i="1"/>
  <c r="H209" i="1"/>
  <c r="D209" i="1"/>
  <c r="K204" i="1"/>
  <c r="H204" i="1"/>
  <c r="D204" i="1"/>
  <c r="H203" i="1"/>
  <c r="D203" i="1"/>
  <c r="H202" i="1"/>
  <c r="D202" i="1"/>
  <c r="H201" i="1"/>
  <c r="D201" i="1"/>
  <c r="H200" i="1"/>
  <c r="D200" i="1"/>
  <c r="H199" i="1"/>
  <c r="D199" i="1"/>
  <c r="K194" i="1"/>
  <c r="H194" i="1"/>
  <c r="D194" i="1"/>
  <c r="H193" i="1"/>
  <c r="D193" i="1"/>
  <c r="H192" i="1"/>
  <c r="D192" i="1"/>
  <c r="H191" i="1"/>
  <c r="D191" i="1"/>
  <c r="H190" i="1"/>
  <c r="D190" i="1"/>
  <c r="H189" i="1"/>
  <c r="D189" i="1"/>
  <c r="K184" i="1"/>
  <c r="H184" i="1"/>
  <c r="D184" i="1"/>
  <c r="H183" i="1"/>
  <c r="D183" i="1"/>
  <c r="H182" i="1"/>
  <c r="D182" i="1"/>
  <c r="H181" i="1"/>
  <c r="D181" i="1"/>
  <c r="H180" i="1"/>
  <c r="D180" i="1"/>
  <c r="H179" i="1"/>
  <c r="D179" i="1"/>
  <c r="K174" i="1"/>
  <c r="K164" i="1"/>
  <c r="H164" i="1"/>
  <c r="D164" i="1"/>
  <c r="H163" i="1"/>
  <c r="D163" i="1"/>
  <c r="H162" i="1"/>
  <c r="D162" i="1"/>
  <c r="H161" i="1"/>
  <c r="D161" i="1"/>
  <c r="H160" i="1"/>
  <c r="D160" i="1"/>
  <c r="H159" i="1"/>
  <c r="D159" i="1"/>
  <c r="K154" i="1"/>
  <c r="H154" i="1"/>
  <c r="D154" i="1"/>
  <c r="H153" i="1"/>
  <c r="D153" i="1"/>
  <c r="H152" i="1"/>
  <c r="D152" i="1"/>
  <c r="H151" i="1"/>
  <c r="D151" i="1"/>
  <c r="H150" i="1"/>
  <c r="D150" i="1"/>
  <c r="H149" i="1"/>
  <c r="D149" i="1"/>
  <c r="K144" i="1"/>
  <c r="H144" i="1"/>
  <c r="D144" i="1"/>
  <c r="H143" i="1"/>
  <c r="D143" i="1"/>
  <c r="H142" i="1"/>
  <c r="D142" i="1"/>
  <c r="H141" i="1"/>
  <c r="D141" i="1"/>
  <c r="H140" i="1"/>
  <c r="D140" i="1"/>
  <c r="H139" i="1"/>
  <c r="D139" i="1"/>
  <c r="K134" i="1"/>
  <c r="H134" i="1"/>
  <c r="D134" i="1"/>
  <c r="H133" i="1"/>
  <c r="D133" i="1"/>
  <c r="H132" i="1"/>
  <c r="D132" i="1"/>
  <c r="H131" i="1"/>
  <c r="D131" i="1"/>
  <c r="H130" i="1"/>
  <c r="D130" i="1"/>
  <c r="H129" i="1"/>
  <c r="D129" i="1"/>
  <c r="K124" i="1"/>
  <c r="H124" i="1"/>
  <c r="D124" i="1"/>
  <c r="H123" i="1"/>
  <c r="D123" i="1"/>
  <c r="H122" i="1"/>
  <c r="D122" i="1"/>
  <c r="H121" i="1"/>
  <c r="D121" i="1"/>
  <c r="H120" i="1"/>
  <c r="D120" i="1"/>
  <c r="H119" i="1"/>
  <c r="D119" i="1"/>
  <c r="K114" i="1"/>
  <c r="H114" i="1"/>
  <c r="D114" i="1"/>
  <c r="H113" i="1"/>
  <c r="D113" i="1"/>
  <c r="H112" i="1"/>
  <c r="D112" i="1"/>
  <c r="H111" i="1"/>
  <c r="D111" i="1"/>
  <c r="H110" i="1"/>
  <c r="D110" i="1"/>
  <c r="H109" i="1"/>
  <c r="D109" i="1"/>
  <c r="K104" i="1"/>
  <c r="H104" i="1"/>
  <c r="D104" i="1"/>
  <c r="H103" i="1"/>
  <c r="D103" i="1"/>
  <c r="H102" i="1"/>
  <c r="D102" i="1"/>
  <c r="H101" i="1"/>
  <c r="D101" i="1"/>
  <c r="H100" i="1"/>
  <c r="D100" i="1"/>
  <c r="H99" i="1"/>
  <c r="D99" i="1"/>
  <c r="K94" i="1"/>
  <c r="H94" i="1"/>
  <c r="D94" i="1"/>
  <c r="H93" i="1"/>
  <c r="D93" i="1"/>
  <c r="H92" i="1"/>
  <c r="D92" i="1"/>
  <c r="H91" i="1"/>
  <c r="D91" i="1"/>
  <c r="H90" i="1"/>
  <c r="D90" i="1"/>
  <c r="H89" i="1"/>
  <c r="D89" i="1"/>
  <c r="K84" i="1"/>
  <c r="H84" i="1"/>
  <c r="D84" i="1"/>
  <c r="H83" i="1"/>
  <c r="D83" i="1"/>
  <c r="H82" i="1"/>
  <c r="D82" i="1"/>
  <c r="H81" i="1"/>
  <c r="D81" i="1"/>
  <c r="H80" i="1"/>
  <c r="D80" i="1"/>
  <c r="H79" i="1"/>
  <c r="D79" i="1"/>
  <c r="K74" i="1"/>
  <c r="H74" i="1"/>
  <c r="D74" i="1"/>
  <c r="H73" i="1"/>
  <c r="D73" i="1"/>
  <c r="H72" i="1"/>
  <c r="D72" i="1"/>
  <c r="H71" i="1"/>
  <c r="D71" i="1"/>
  <c r="H70" i="1"/>
  <c r="D70" i="1"/>
  <c r="H69" i="1"/>
  <c r="D69" i="1"/>
  <c r="K64" i="1"/>
  <c r="H64" i="1"/>
  <c r="D64" i="1"/>
  <c r="H63" i="1"/>
  <c r="D63" i="1"/>
  <c r="H62" i="1"/>
  <c r="D62" i="1"/>
  <c r="H61" i="1"/>
  <c r="D61" i="1"/>
  <c r="H60" i="1"/>
  <c r="D60" i="1"/>
  <c r="H59" i="1"/>
  <c r="D59" i="1"/>
  <c r="K54" i="1"/>
  <c r="H54" i="1"/>
  <c r="D54" i="1"/>
  <c r="H53" i="1"/>
  <c r="D53" i="1"/>
  <c r="H52" i="1"/>
  <c r="D52" i="1"/>
  <c r="H51" i="1"/>
  <c r="D51" i="1"/>
  <c r="H50" i="1"/>
  <c r="D50" i="1"/>
  <c r="H49" i="1"/>
  <c r="D49" i="1"/>
  <c r="K44" i="1"/>
  <c r="H44" i="1"/>
  <c r="D44" i="1"/>
  <c r="H43" i="1"/>
  <c r="D43" i="1"/>
  <c r="H42" i="1"/>
  <c r="D42" i="1"/>
  <c r="H41" i="1"/>
  <c r="D41" i="1"/>
  <c r="H40" i="1"/>
  <c r="D40" i="1"/>
  <c r="H39" i="1"/>
  <c r="D39" i="1"/>
  <c r="B25" i="3" l="1"/>
  <c r="B26" i="3"/>
  <c r="C25" i="3"/>
  <c r="K259" i="1"/>
  <c r="C26" i="3" s="1"/>
  <c r="I179" i="1"/>
  <c r="I192" i="1"/>
  <c r="I203" i="1"/>
  <c r="I100" i="1"/>
  <c r="I169" i="1"/>
  <c r="I39" i="1"/>
  <c r="I200" i="1"/>
  <c r="I202" i="1"/>
  <c r="I204" i="1"/>
  <c r="I41" i="1"/>
  <c r="I101" i="1"/>
  <c r="I110" i="1"/>
  <c r="I123" i="1"/>
  <c r="I163" i="1"/>
  <c r="I201" i="1"/>
  <c r="I182" i="1"/>
  <c r="I223" i="1"/>
  <c r="I173" i="1"/>
  <c r="I114" i="1"/>
  <c r="I130" i="1"/>
  <c r="I134" i="1"/>
  <c r="I161" i="1"/>
  <c r="I219" i="1"/>
  <c r="I79" i="1"/>
  <c r="I84" i="1"/>
  <c r="I103" i="1"/>
  <c r="I42" i="1"/>
  <c r="I132" i="1"/>
  <c r="I239" i="1"/>
  <c r="I243" i="1"/>
  <c r="I131" i="1"/>
  <c r="I141" i="1"/>
  <c r="I160" i="1"/>
  <c r="I162" i="1"/>
  <c r="I164" i="1"/>
  <c r="I59" i="1"/>
  <c r="I62" i="1"/>
  <c r="I80" i="1"/>
  <c r="I102" i="1"/>
  <c r="I104" i="1"/>
  <c r="I133" i="1"/>
  <c r="I231" i="1"/>
  <c r="I51" i="1"/>
  <c r="I70" i="1"/>
  <c r="I74" i="1"/>
  <c r="I99" i="1"/>
  <c r="I109" i="1"/>
  <c r="I111" i="1"/>
  <c r="I120" i="1"/>
  <c r="I150" i="1"/>
  <c r="I154" i="1"/>
  <c r="I189" i="1"/>
  <c r="I240" i="1"/>
  <c r="I244" i="1"/>
  <c r="I172" i="1"/>
  <c r="I40" i="1"/>
  <c r="I43" i="1"/>
  <c r="I44" i="1"/>
  <c r="I61" i="1"/>
  <c r="I69" i="1"/>
  <c r="I71" i="1"/>
  <c r="I89" i="1"/>
  <c r="I92" i="1"/>
  <c r="I209" i="1"/>
  <c r="I211" i="1"/>
  <c r="I230" i="1"/>
  <c r="I232" i="1"/>
  <c r="I233" i="1"/>
  <c r="I234" i="1"/>
  <c r="I241" i="1"/>
  <c r="I242" i="1"/>
  <c r="I229" i="1"/>
  <c r="I222" i="1"/>
  <c r="I221" i="1"/>
  <c r="I220" i="1"/>
  <c r="I224" i="1"/>
  <c r="I210" i="1"/>
  <c r="I212" i="1"/>
  <c r="I213" i="1"/>
  <c r="I214" i="1"/>
  <c r="I199" i="1"/>
  <c r="I191" i="1"/>
  <c r="I190" i="1"/>
  <c r="I193" i="1"/>
  <c r="I194" i="1"/>
  <c r="I181" i="1"/>
  <c r="I180" i="1"/>
  <c r="I183" i="1"/>
  <c r="I184" i="1"/>
  <c r="I174" i="1"/>
  <c r="I170" i="1"/>
  <c r="I171" i="1"/>
  <c r="I159" i="1"/>
  <c r="I149" i="1"/>
  <c r="I153" i="1"/>
  <c r="I152" i="1"/>
  <c r="I151" i="1"/>
  <c r="I139" i="1"/>
  <c r="I140" i="1"/>
  <c r="I144" i="1"/>
  <c r="I143" i="1"/>
  <c r="I142" i="1"/>
  <c r="I129" i="1"/>
  <c r="I124" i="1"/>
  <c r="I121" i="1"/>
  <c r="I122" i="1"/>
  <c r="I119" i="1"/>
  <c r="I112" i="1"/>
  <c r="I113" i="1"/>
  <c r="I91" i="1"/>
  <c r="I90" i="1"/>
  <c r="I94" i="1"/>
  <c r="I93" i="1"/>
  <c r="I83" i="1"/>
  <c r="I81" i="1"/>
  <c r="I82" i="1"/>
  <c r="I72" i="1"/>
  <c r="I73" i="1"/>
  <c r="I60" i="1"/>
  <c r="I64" i="1"/>
  <c r="I63" i="1"/>
  <c r="I50" i="1"/>
  <c r="I54" i="1"/>
  <c r="I53" i="1"/>
  <c r="I49" i="1"/>
  <c r="I52" i="1"/>
  <c r="K34" i="1"/>
  <c r="H34" i="1"/>
  <c r="H30" i="1"/>
  <c r="H31" i="1"/>
  <c r="H32" i="1"/>
  <c r="H33" i="1"/>
  <c r="H29" i="1"/>
  <c r="D34" i="1"/>
  <c r="D30" i="1"/>
  <c r="D31" i="1"/>
  <c r="D32" i="1"/>
  <c r="D33" i="1"/>
  <c r="D2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I9" i="1" l="1"/>
  <c r="B8" i="3"/>
  <c r="B20" i="3"/>
  <c r="B24" i="3"/>
  <c r="K169" i="1"/>
  <c r="C17" i="3" s="1"/>
  <c r="K159" i="1"/>
  <c r="C5" i="3" s="1"/>
  <c r="B12" i="3"/>
  <c r="B5" i="3"/>
  <c r="B21" i="3"/>
  <c r="B3" i="3"/>
  <c r="B19" i="3"/>
  <c r="B9" i="3"/>
  <c r="B23" i="3"/>
  <c r="B16" i="3"/>
  <c r="B6" i="3"/>
  <c r="B15" i="3"/>
  <c r="B7" i="3"/>
  <c r="B14" i="3"/>
  <c r="B4" i="3"/>
  <c r="B13" i="3"/>
  <c r="B17" i="3"/>
  <c r="B22" i="3"/>
  <c r="B18" i="3"/>
  <c r="B11" i="3"/>
  <c r="K89" i="1"/>
  <c r="C7" i="3" s="1"/>
  <c r="K129" i="1"/>
  <c r="C8" i="3" s="1"/>
  <c r="K199" i="1"/>
  <c r="C20" i="3" s="1"/>
  <c r="K39" i="1"/>
  <c r="C15" i="3" s="1"/>
  <c r="K99" i="1"/>
  <c r="C14" i="3" s="1"/>
  <c r="K239" i="1"/>
  <c r="C24" i="3" s="1"/>
  <c r="K229" i="1"/>
  <c r="C23" i="3" s="1"/>
  <c r="K219" i="1"/>
  <c r="C22" i="3" s="1"/>
  <c r="K209" i="1"/>
  <c r="C21" i="3" s="1"/>
  <c r="K189" i="1"/>
  <c r="C19" i="3" s="1"/>
  <c r="K179" i="1"/>
  <c r="C18" i="3" s="1"/>
  <c r="K149" i="1"/>
  <c r="C11" i="3" s="1"/>
  <c r="K139" i="1"/>
  <c r="C12" i="3" s="1"/>
  <c r="K119" i="1"/>
  <c r="C13" i="3" s="1"/>
  <c r="K109" i="1"/>
  <c r="C16" i="3" s="1"/>
  <c r="K79" i="1"/>
  <c r="C4" i="3" s="1"/>
  <c r="K69" i="1"/>
  <c r="C3" i="3" s="1"/>
  <c r="K59" i="1"/>
  <c r="C6" i="3" s="1"/>
  <c r="K49" i="1"/>
  <c r="C9" i="3" s="1"/>
  <c r="I33" i="1"/>
  <c r="I34" i="1"/>
  <c r="I32" i="1"/>
  <c r="I31" i="1"/>
  <c r="I29" i="1"/>
  <c r="I30" i="1"/>
  <c r="D4" i="1"/>
  <c r="I5" i="1"/>
  <c r="I7" i="1"/>
  <c r="I11" i="1"/>
  <c r="I13" i="1"/>
  <c r="I15" i="1"/>
  <c r="I19" i="1"/>
  <c r="I23" i="1"/>
  <c r="I6" i="1"/>
  <c r="I8" i="1"/>
  <c r="I10" i="1"/>
  <c r="I12" i="1"/>
  <c r="I14" i="1"/>
  <c r="I16" i="1"/>
  <c r="I17" i="1"/>
  <c r="I18" i="1"/>
  <c r="I20" i="1"/>
  <c r="I21" i="1"/>
  <c r="I22" i="1"/>
  <c r="I24" i="1"/>
  <c r="I25" i="1"/>
  <c r="B10" i="3" l="1"/>
  <c r="I4" i="1"/>
  <c r="K29" i="1"/>
  <c r="C10" i="3" l="1"/>
  <c r="K27" i="1" s="1"/>
  <c r="L72" i="2" s="1"/>
  <c r="J29" i="1"/>
  <c r="J243" i="1" l="1"/>
  <c r="J184" i="1"/>
  <c r="J130" i="1"/>
  <c r="J103" i="1"/>
  <c r="J181" i="1"/>
  <c r="J121" i="1"/>
  <c r="J231" i="1"/>
  <c r="J30" i="1"/>
  <c r="J254" i="1"/>
  <c r="J140" i="1"/>
  <c r="J119" i="1"/>
  <c r="J143" i="1"/>
  <c r="J194" i="1"/>
  <c r="J21" i="1"/>
  <c r="J44" i="1"/>
  <c r="J113" i="1"/>
  <c r="J40" i="1"/>
  <c r="J101" i="1"/>
  <c r="J50" i="1"/>
  <c r="J204" i="1"/>
  <c r="J242" i="1"/>
  <c r="J190" i="1"/>
  <c r="J53" i="1"/>
  <c r="J139" i="1"/>
  <c r="J174" i="1"/>
  <c r="J60" i="1"/>
  <c r="J4" i="1"/>
  <c r="J213" i="1"/>
  <c r="J10" i="1"/>
  <c r="J264" i="1"/>
  <c r="J133" i="1"/>
  <c r="J11" i="1"/>
  <c r="J91" i="1"/>
  <c r="J23" i="1"/>
  <c r="J15" i="1"/>
  <c r="J110" i="1"/>
  <c r="J69" i="1"/>
  <c r="J142" i="1"/>
  <c r="J152" i="1"/>
  <c r="J120" i="1"/>
  <c r="J79" i="1"/>
  <c r="J219" i="1"/>
  <c r="J82" i="1"/>
  <c r="J161" i="1"/>
  <c r="J234" i="1"/>
  <c r="J244" i="1"/>
  <c r="J191" i="1"/>
  <c r="J62" i="1"/>
  <c r="J72" i="1"/>
  <c r="J263" i="1"/>
  <c r="J209" i="1"/>
  <c r="J18" i="1"/>
  <c r="J193" i="1"/>
  <c r="J81" i="1"/>
  <c r="J154" i="1"/>
  <c r="J164" i="1"/>
  <c r="J229" i="1"/>
  <c r="J59" i="1"/>
  <c r="J61" i="1"/>
  <c r="J8" i="1"/>
  <c r="J94" i="1"/>
  <c r="J104" i="1"/>
  <c r="J224" i="1"/>
  <c r="J179" i="1"/>
  <c r="J259" i="1"/>
  <c r="J199" i="1"/>
  <c r="J41" i="1"/>
  <c r="J261" i="1"/>
  <c r="J210" i="1"/>
  <c r="J222" i="1"/>
  <c r="J5" i="1"/>
  <c r="J253" i="1"/>
  <c r="J122" i="1"/>
  <c r="J17" i="1"/>
  <c r="J9" i="1"/>
  <c r="J153" i="1"/>
  <c r="J183" i="1"/>
  <c r="J230" i="1"/>
  <c r="J252" i="1"/>
  <c r="J102" i="1"/>
  <c r="J112" i="1"/>
  <c r="J250" i="1"/>
  <c r="J42" i="1"/>
  <c r="J14" i="1"/>
  <c r="J171" i="1"/>
  <c r="J169" i="1"/>
  <c r="J93" i="1"/>
  <c r="J170" i="1"/>
  <c r="J180" i="1"/>
  <c r="J172" i="1"/>
  <c r="J159" i="1"/>
  <c r="J251" i="1"/>
  <c r="J162" i="1"/>
  <c r="J189" i="1"/>
  <c r="J262" i="1"/>
  <c r="J163" i="1"/>
  <c r="J211" i="1"/>
  <c r="J25" i="1"/>
  <c r="J34" i="1"/>
  <c r="J129" i="1"/>
  <c r="J202" i="1"/>
  <c r="J212" i="1"/>
  <c r="J20" i="1"/>
  <c r="J74" i="1"/>
  <c r="J84" i="1"/>
  <c r="J39" i="1"/>
  <c r="J114" i="1"/>
  <c r="J151" i="1"/>
  <c r="J220" i="1"/>
  <c r="J232" i="1"/>
  <c r="J111" i="1"/>
  <c r="J131" i="1"/>
  <c r="J132" i="1"/>
  <c r="J249" i="1"/>
  <c r="J83" i="1"/>
  <c r="J54" i="1"/>
  <c r="J31" i="1"/>
  <c r="J13" i="1"/>
  <c r="J149" i="1"/>
  <c r="J49" i="1"/>
  <c r="J173" i="1"/>
  <c r="J260" i="1"/>
  <c r="J123" i="1"/>
  <c r="J52" i="1"/>
  <c r="J64" i="1"/>
  <c r="J51" i="1"/>
  <c r="J203" i="1"/>
  <c r="J221" i="1"/>
  <c r="J73" i="1"/>
  <c r="J150" i="1"/>
  <c r="J160" i="1"/>
  <c r="J63" i="1"/>
  <c r="J7" i="1"/>
  <c r="J32" i="1"/>
  <c r="J134" i="1"/>
  <c r="J201" i="1"/>
  <c r="J22" i="1"/>
  <c r="J16" i="1"/>
  <c r="J24" i="1"/>
  <c r="J70" i="1"/>
  <c r="J80" i="1"/>
  <c r="J144" i="1"/>
  <c r="J99" i="1"/>
  <c r="J223" i="1"/>
  <c r="J12" i="1"/>
  <c r="J90" i="1"/>
  <c r="J100" i="1"/>
  <c r="J239" i="1"/>
  <c r="J233" i="1"/>
  <c r="J71" i="1"/>
  <c r="J33" i="1"/>
  <c r="J109" i="1"/>
  <c r="J182" i="1"/>
  <c r="J192" i="1"/>
  <c r="J200" i="1"/>
  <c r="J124" i="1"/>
  <c r="J19" i="1"/>
  <c r="J214" i="1"/>
  <c r="J43" i="1"/>
  <c r="J241" i="1"/>
  <c r="J141" i="1"/>
  <c r="J6" i="1"/>
  <c r="J92" i="1"/>
  <c r="J89" i="1"/>
  <c r="J240" i="1"/>
  <c r="K37" i="1"/>
  <c r="L76" i="2" s="1"/>
  <c r="K47" i="1"/>
  <c r="L79" i="2" s="1"/>
  <c r="K247" i="1"/>
  <c r="K257" i="1"/>
  <c r="K237" i="1"/>
  <c r="K197" i="1"/>
  <c r="K157" i="1"/>
  <c r="K117" i="1"/>
  <c r="K77" i="1"/>
  <c r="L89" i="2" s="1"/>
  <c r="K167" i="1"/>
  <c r="K227" i="1"/>
  <c r="K187" i="1"/>
  <c r="K147" i="1"/>
  <c r="K107" i="1"/>
  <c r="L99" i="2" s="1"/>
  <c r="K67" i="1"/>
  <c r="L86" i="2" s="1"/>
  <c r="K217" i="1"/>
  <c r="K177" i="1"/>
  <c r="K137" i="1"/>
  <c r="K97" i="1"/>
  <c r="L95" i="2" s="1"/>
  <c r="K57" i="1"/>
  <c r="L82" i="2" s="1"/>
  <c r="K207" i="1"/>
  <c r="K127" i="1"/>
  <c r="K87" i="1"/>
  <c r="L92" i="2" s="1"/>
</calcChain>
</file>

<file path=xl/sharedStrings.xml><?xml version="1.0" encoding="utf-8"?>
<sst xmlns="http://schemas.openxmlformats.org/spreadsheetml/2006/main" count="464" uniqueCount="223">
  <si>
    <t>Név</t>
  </si>
  <si>
    <t>Sz.év</t>
  </si>
  <si>
    <t>60 m</t>
  </si>
  <si>
    <t>Távolugrás</t>
  </si>
  <si>
    <t>helyezés</t>
  </si>
  <si>
    <t>Iskola</t>
  </si>
  <si>
    <t>Összpont</t>
  </si>
  <si>
    <t>Helyezés</t>
  </si>
  <si>
    <t>Klabdahajítás</t>
  </si>
  <si>
    <t>Pont</t>
  </si>
  <si>
    <t>Kisl.</t>
  </si>
  <si>
    <t>Súlyl.</t>
  </si>
  <si>
    <t>Távol</t>
  </si>
  <si>
    <t>4×100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</si>
  <si>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</si>
  <si>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</si>
  <si>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</si>
  <si>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</si>
  <si>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</si>
  <si>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</si>
  <si>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</si>
  <si>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</si>
  <si>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</si>
  <si>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</si>
  <si>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</si>
  <si>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</si>
  <si>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</si>
  <si>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</si>
  <si>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</si>
  <si>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</si>
  <si>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</si>
  <si>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</si>
  <si>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</si>
  <si>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</si>
  <si>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</si>
  <si>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</si>
  <si>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</si>
  <si>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</si>
  <si>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</si>
  <si>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</si>
  <si>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</si>
  <si>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</si>
  <si>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</si>
  <si>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</si>
  <si>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</si>
  <si>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</si>
  <si>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</si>
  <si>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</si>
  <si>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</si>
  <si>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</si>
  <si>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</si>
  <si>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</si>
  <si>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</si>
  <si>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</si>
  <si>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</si>
  <si>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</si>
  <si>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</si>
  <si>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</si>
  <si>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</si>
  <si>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</si>
  <si>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</si>
  <si>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</si>
  <si>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</si>
  <si>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</si>
  <si>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</si>
  <si>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</si>
  <si>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</si>
  <si>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</si>
  <si>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</si>
  <si>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</si>
  <si>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</si>
  <si>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</si>
  <si>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</si>
  <si>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</si>
  <si>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</si>
  <si>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</si>
  <si>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</si>
  <si>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</si>
  <si>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</si>
  <si>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</si>
  <si>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</si>
  <si>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</si>
  <si>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</si>
  <si>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</si>
  <si>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</si>
  <si>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</si>
  <si>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Ssz</t>
  </si>
  <si>
    <t>p</t>
  </si>
  <si>
    <t>Szév</t>
  </si>
  <si>
    <t>Kisl</t>
  </si>
  <si>
    <t>T</t>
  </si>
  <si>
    <t>Összp</t>
  </si>
  <si>
    <t>61 m</t>
  </si>
  <si>
    <t>60m</t>
  </si>
  <si>
    <t>4x100</t>
  </si>
  <si>
    <t>800 m</t>
  </si>
  <si>
    <t xml:space="preserve">II. korcsoport LEÁNY Összetett verseny </t>
  </si>
  <si>
    <t>II. korcsoport LEÁNY EGYÉNI végeredmény (Rendezés Ctrl + d )</t>
  </si>
  <si>
    <t>II. korcsoport LEÁNY CSAPAT verseny ( Rendezés Ctrl + f )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</si>
  <si>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</si>
  <si>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</si>
  <si>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</si>
  <si>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</si>
  <si>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</si>
  <si>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</si>
  <si>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</si>
  <si>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</si>
  <si>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</si>
  <si>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</si>
  <si>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</si>
  <si>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</si>
  <si>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Nyírbátor, Báthory István Katolikus…</t>
  </si>
  <si>
    <t>Donka Amina</t>
  </si>
  <si>
    <t>Tornai Csenge</t>
  </si>
  <si>
    <t>Pál Réka</t>
  </si>
  <si>
    <t>Fekete Bella</t>
  </si>
  <si>
    <t>Nyírbátori Magyar-Angol Két Tanítási Nyelvű</t>
  </si>
  <si>
    <t>Csiki Dzsesszika</t>
  </si>
  <si>
    <t>Lakatos Fédra Kinga</t>
  </si>
  <si>
    <t>Mocsár Hanna</t>
  </si>
  <si>
    <t>Pataki Barbara</t>
  </si>
  <si>
    <t>Váradi Angéla Sarolta</t>
  </si>
  <si>
    <t>Varga Mirella Margit</t>
  </si>
  <si>
    <t>Ajak</t>
  </si>
  <si>
    <t>Gyetvai Laura</t>
  </si>
  <si>
    <t>Kovács Vivien</t>
  </si>
  <si>
    <t>Fodor Liliána</t>
  </si>
  <si>
    <t>Pusztai Panna</t>
  </si>
  <si>
    <t>Kovács Lili</t>
  </si>
  <si>
    <t>Papp Anna</t>
  </si>
  <si>
    <t>Gégény</t>
  </si>
  <si>
    <t>Benda Dorka</t>
  </si>
  <si>
    <t>Bunkóczi Mira</t>
  </si>
  <si>
    <t>Oláh Mira</t>
  </si>
  <si>
    <t>Sipos Hanna</t>
  </si>
  <si>
    <t>Szakács Lili</t>
  </si>
  <si>
    <t>Tiszadobi Széchenyi</t>
  </si>
  <si>
    <t>Kanalas Evelin</t>
  </si>
  <si>
    <t>Bara Boglárka</t>
  </si>
  <si>
    <t>Kiss Melani</t>
  </si>
  <si>
    <t>Kiss Kendra</t>
  </si>
  <si>
    <t>Lados Andrea</t>
  </si>
  <si>
    <t>Tiszavasvári Kabay</t>
  </si>
  <si>
    <t>Rozgonyi Hédi</t>
  </si>
  <si>
    <t>Tóth Vilhelmina</t>
  </si>
  <si>
    <t>Cziczás Linett</t>
  </si>
  <si>
    <t>Mészáros Zoé</t>
  </si>
  <si>
    <t>Pethe Nóra</t>
  </si>
  <si>
    <t>Bablina Tamara</t>
  </si>
  <si>
    <t>Nyíregyházi Kodály</t>
  </si>
  <si>
    <t>Szarka Judit</t>
  </si>
  <si>
    <t>Nagy Gréta</t>
  </si>
  <si>
    <t>Nyitrai Lara</t>
  </si>
  <si>
    <t>Mikó Olívia</t>
  </si>
  <si>
    <t>Hajdu Petra</t>
  </si>
  <si>
    <t>Vass Zoé</t>
  </si>
  <si>
    <t>Jókai Mór Ref. Ált.</t>
  </si>
  <si>
    <t>Bálint Alexa</t>
  </si>
  <si>
    <t>Jakab-Ács Hanna</t>
  </si>
  <si>
    <t>Hasulyó Biborka</t>
  </si>
  <si>
    <t>Riskó Zelma</t>
  </si>
  <si>
    <t>Szakács Fanni</t>
  </si>
  <si>
    <t>Magdus Kincső</t>
  </si>
  <si>
    <t>Minya Noémi</t>
  </si>
  <si>
    <t>Tasi Viktória</t>
  </si>
  <si>
    <t>Torhány Jázmin</t>
  </si>
  <si>
    <t>Véninger Zsófia</t>
  </si>
  <si>
    <t>Nyíregyházi Móra Ferenc Ált. Isk. / A</t>
  </si>
  <si>
    <t>Nyíregyházi Móra Ferenc Ált. Isk. /B</t>
  </si>
  <si>
    <t>Bajzáth Laura</t>
  </si>
  <si>
    <t>Faragó Lara</t>
  </si>
  <si>
    <t>Jakab Dorina</t>
  </si>
  <si>
    <t>Jánócsik Janka</t>
  </si>
  <si>
    <t>Márton Maja</t>
  </si>
  <si>
    <t>Rubóczki Petra</t>
  </si>
  <si>
    <t>Szőlőskerti</t>
  </si>
  <si>
    <t>Bere Villő</t>
  </si>
  <si>
    <t>Gucsa Luca</t>
  </si>
  <si>
    <t>Gyöngyösi Sára</t>
  </si>
  <si>
    <t>Helmeczi Lili</t>
  </si>
  <si>
    <t>Kardos Blanka</t>
  </si>
  <si>
    <t>Kertvárosi Ált. Isk.</t>
  </si>
  <si>
    <t>Benkő Réka</t>
  </si>
  <si>
    <t>Garai Lili</t>
  </si>
  <si>
    <t>Köteles Ninett</t>
  </si>
  <si>
    <t>Lengyel Léna</t>
  </si>
  <si>
    <t>Varga Norina</t>
  </si>
  <si>
    <t>Zichar Liliána</t>
  </si>
  <si>
    <t>Záhony Árpád Vezér</t>
  </si>
  <si>
    <t>Csizmadia Izabella</t>
  </si>
  <si>
    <t>Kántor Abigél</t>
  </si>
  <si>
    <t>Széll Izabell</t>
  </si>
  <si>
    <t>Oláh Mirjam</t>
  </si>
  <si>
    <t>Pusztai Hanna</t>
  </si>
  <si>
    <t>Madai Boglárka</t>
  </si>
  <si>
    <t>Oltalom</t>
  </si>
  <si>
    <t>Katona Hanna</t>
  </si>
  <si>
    <t>Kola Annabella</t>
  </si>
  <si>
    <t>Pásztor Zselyke</t>
  </si>
  <si>
    <t>Sebők Dóra</t>
  </si>
  <si>
    <t>Task Gréta</t>
  </si>
  <si>
    <t>Tarján Emília</t>
  </si>
  <si>
    <t>Ganyu Zsófia</t>
  </si>
  <si>
    <t>Kiss Bianka</t>
  </si>
  <si>
    <t>Paksó Lara</t>
  </si>
  <si>
    <t>Hermann Ottó Tagint</t>
  </si>
  <si>
    <t>Nagy Liza Hanna</t>
  </si>
  <si>
    <t>Révész Zoé</t>
  </si>
  <si>
    <t>Horváth Melissza</t>
  </si>
  <si>
    <t>Sója Miklós</t>
  </si>
  <si>
    <t>Sója MIklós</t>
  </si>
  <si>
    <t>Holp Flóra</t>
  </si>
  <si>
    <t>Káté Seron Karina</t>
  </si>
  <si>
    <t>Zelk</t>
  </si>
  <si>
    <t>Holp Lili</t>
  </si>
  <si>
    <t>Maleczki Hanna</t>
  </si>
  <si>
    <t>Szabó Zoé Júlia</t>
  </si>
  <si>
    <t>Szent Imre</t>
  </si>
  <si>
    <t>Kovács Noémi</t>
  </si>
  <si>
    <t>Tamás Anna</t>
  </si>
  <si>
    <t>Nyíregyháza Petőfi</t>
  </si>
  <si>
    <t>Gedeon Julianna</t>
  </si>
  <si>
    <t>Tiszadada Holló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</si>
</sst>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:ss.00"/>
    <numFmt numFmtId="165" formatCode="mm:ss.000"/>
    <numFmt numFmtId="166" formatCode="0.000"/>
    <numFmt numFmtId="167" formatCode="General&quot; p&quot;"/>
    <numFmt numFmtId="168" formatCode="m:ss.00"/>
    <numFmt numFmtId="169" formatCode="General&quot;.&quot;"/>
    <numFmt numFmtId="170" formatCode="General&quot;. helyezett&quot;"/>
  </numFmts>
  <fonts count="3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 CE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3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rgb="FF00B050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34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49" fontId="5" fillId="0" borderId="0" xfId="1" applyNumberFormat="1" applyFont="1"/>
    <xf numFmtId="164" fontId="5" fillId="0" borderId="0" xfId="1" applyNumberFormat="1" applyFont="1"/>
    <xf numFmtId="2" fontId="5" fillId="0" borderId="0" xfId="1" applyNumberFormat="1" applyFont="1"/>
    <xf numFmtId="0" fontId="6" fillId="0" borderId="0" xfId="2"/>
    <xf numFmtId="0" fontId="7" fillId="0" borderId="1" xfId="1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1" fontId="7" fillId="0" borderId="1" xfId="2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164" fontId="8" fillId="0" borderId="1" xfId="2" applyNumberFormat="1" applyFont="1" applyBorder="1"/>
    <xf numFmtId="165" fontId="5" fillId="0" borderId="0" xfId="1" applyNumberFormat="1" applyFont="1"/>
    <xf numFmtId="2" fontId="8" fillId="0" borderId="1" xfId="2" applyNumberFormat="1" applyFont="1" applyBorder="1"/>
    <xf numFmtId="166" fontId="9" fillId="0" borderId="1" xfId="1" applyNumberFormat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4" fontId="8" fillId="0" borderId="1" xfId="2" applyNumberFormat="1" applyFont="1" applyBorder="1" applyAlignment="1">
      <alignment horizontal="right"/>
    </xf>
    <xf numFmtId="1" fontId="8" fillId="0" borderId="1" xfId="2" applyNumberFormat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2" fontId="7" fillId="0" borderId="1" xfId="2" applyNumberFormat="1" applyFont="1" applyBorder="1"/>
    <xf numFmtId="1" fontId="7" fillId="0" borderId="1" xfId="2" applyNumberFormat="1" applyFont="1" applyBorder="1"/>
    <xf numFmtId="164" fontId="7" fillId="0" borderId="1" xfId="2" applyNumberFormat="1" applyFont="1" applyBorder="1"/>
    <xf numFmtId="1" fontId="8" fillId="0" borderId="1" xfId="2" applyNumberFormat="1" applyFont="1" applyBorder="1"/>
    <xf numFmtId="164" fontId="8" fillId="0" borderId="1" xfId="2" applyNumberFormat="1" applyFont="1" applyBorder="1" applyAlignment="1">
      <alignment horizontal="right"/>
    </xf>
    <xf numFmtId="2" fontId="8" fillId="0" borderId="1" xfId="2" applyNumberFormat="1" applyFont="1" applyBorder="1" applyAlignment="1">
      <alignment horizontal="right"/>
    </xf>
    <xf numFmtId="164" fontId="7" fillId="0" borderId="1" xfId="2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2" fontId="11" fillId="0" borderId="0" xfId="1" applyNumberFormat="1" applyFont="1" applyAlignment="1">
      <alignment horizontal="center"/>
    </xf>
    <xf numFmtId="2" fontId="7" fillId="0" borderId="1" xfId="1" applyNumberFormat="1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167" fontId="14" fillId="0" borderId="5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/>
    </xf>
    <xf numFmtId="167" fontId="14" fillId="0" borderId="8" xfId="0" applyNumberFormat="1" applyFont="1" applyBorder="1" applyAlignment="1">
      <alignment horizontal="right" vertical="center"/>
    </xf>
    <xf numFmtId="0" fontId="13" fillId="0" borderId="19" xfId="0" applyFont="1" applyBorder="1" applyAlignment="1">
      <alignment horizontal="center"/>
    </xf>
    <xf numFmtId="167" fontId="14" fillId="0" borderId="19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3" xfId="0" applyFont="1" applyBorder="1"/>
    <xf numFmtId="0" fontId="13" fillId="0" borderId="27" xfId="0" applyFont="1" applyBorder="1" applyAlignment="1">
      <alignment horizontal="center"/>
    </xf>
    <xf numFmtId="167" fontId="14" fillId="0" borderId="27" xfId="0" applyNumberFormat="1" applyFont="1" applyBorder="1" applyAlignment="1">
      <alignment horizontal="right" vertical="center"/>
    </xf>
    <xf numFmtId="169" fontId="26" fillId="0" borderId="5" xfId="0" applyNumberFormat="1" applyFont="1" applyBorder="1"/>
    <xf numFmtId="169" fontId="26" fillId="0" borderId="9" xfId="0" applyNumberFormat="1" applyFont="1" applyBorder="1"/>
    <xf numFmtId="2" fontId="2" fillId="3" borderId="27" xfId="0" applyNumberFormat="1" applyFont="1" applyFill="1" applyBorder="1" applyAlignment="1" applyProtection="1">
      <alignment horizontal="center" vertical="top"/>
      <protection locked="0"/>
    </xf>
    <xf numFmtId="0" fontId="0" fillId="3" borderId="4" xfId="0" applyFill="1" applyBorder="1" applyProtection="1">
      <protection locked="0"/>
    </xf>
    <xf numFmtId="2" fontId="2" fillId="3" borderId="5" xfId="0" applyNumberFormat="1" applyFont="1" applyFill="1" applyBorder="1" applyAlignment="1" applyProtection="1">
      <alignment horizontal="center" vertical="top"/>
      <protection locked="0"/>
    </xf>
    <xf numFmtId="0" fontId="0" fillId="3" borderId="7" xfId="0" applyFill="1" applyBorder="1" applyProtection="1">
      <protection locked="0"/>
    </xf>
    <xf numFmtId="2" fontId="2" fillId="3" borderId="8" xfId="0" applyNumberFormat="1" applyFont="1" applyFill="1" applyBorder="1" applyAlignment="1" applyProtection="1">
      <alignment horizontal="center" vertical="top"/>
      <protection locked="0"/>
    </xf>
    <xf numFmtId="2" fontId="0" fillId="3" borderId="19" xfId="0" applyNumberFormat="1" applyFill="1" applyBorder="1" applyAlignment="1" applyProtection="1">
      <alignment horizontal="center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168" fontId="0" fillId="3" borderId="3" xfId="0" applyNumberForma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3" borderId="5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5" borderId="0" xfId="0" applyFill="1"/>
    <xf numFmtId="0" fontId="16" fillId="5" borderId="0" xfId="0" applyFont="1" applyFill="1" applyAlignment="1">
      <alignment horizontal="center" vertical="center"/>
    </xf>
    <xf numFmtId="0" fontId="18" fillId="0" borderId="28" xfId="0" applyFont="1" applyBorder="1" applyAlignment="1">
      <alignment vertical="center" wrapText="1"/>
    </xf>
    <xf numFmtId="167" fontId="25" fillId="0" borderId="28" xfId="0" applyNumberFormat="1" applyFont="1" applyBorder="1" applyAlignment="1">
      <alignment vertical="center"/>
    </xf>
    <xf numFmtId="0" fontId="29" fillId="0" borderId="28" xfId="0" applyFont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/>
    </xf>
    <xf numFmtId="0" fontId="18" fillId="0" borderId="29" xfId="0" applyFont="1" applyBorder="1"/>
    <xf numFmtId="0" fontId="20" fillId="0" borderId="29" xfId="0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top"/>
    </xf>
    <xf numFmtId="0" fontId="19" fillId="0" borderId="29" xfId="0" applyFont="1" applyBorder="1" applyAlignment="1">
      <alignment horizontal="right"/>
    </xf>
    <xf numFmtId="167" fontId="22" fillId="0" borderId="29" xfId="0" applyNumberFormat="1" applyFont="1" applyBorder="1" applyAlignment="1">
      <alignment horizontal="right" vertical="center"/>
    </xf>
    <xf numFmtId="0" fontId="0" fillId="0" borderId="29" xfId="0" applyBorder="1"/>
    <xf numFmtId="0" fontId="21" fillId="0" borderId="29" xfId="0" applyFont="1" applyBorder="1" applyAlignment="1">
      <alignment vertical="top" wrapText="1"/>
    </xf>
    <xf numFmtId="0" fontId="18" fillId="0" borderId="1" xfId="0" applyFont="1" applyBorder="1"/>
    <xf numFmtId="0" fontId="20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right"/>
    </xf>
    <xf numFmtId="167" fontId="2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23" fillId="0" borderId="1" xfId="0" applyFont="1" applyBorder="1" applyAlignment="1">
      <alignment vertical="top" wrapText="1"/>
    </xf>
    <xf numFmtId="0" fontId="0" fillId="0" borderId="30" xfId="0" applyBorder="1"/>
    <xf numFmtId="0" fontId="16" fillId="0" borderId="29" xfId="0" applyFont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" fillId="3" borderId="2" xfId="0" applyFont="1" applyFill="1" applyBorder="1" applyProtection="1">
      <protection locked="0"/>
    </xf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167" fontId="22" fillId="0" borderId="1" xfId="0" applyNumberFormat="1" applyFont="1" applyBorder="1"/>
    <xf numFmtId="169" fontId="26" fillId="0" borderId="8" xfId="0" applyNumberFormat="1" applyFont="1" applyBorder="1"/>
    <xf numFmtId="169" fontId="26" fillId="0" borderId="17" xfId="0" applyNumberFormat="1" applyFont="1" applyBorder="1"/>
    <xf numFmtId="169" fontId="26" fillId="0" borderId="3" xfId="0" applyNumberFormat="1" applyFont="1" applyBorder="1"/>
    <xf numFmtId="169" fontId="26" fillId="0" borderId="6" xfId="0" applyNumberFormat="1" applyFont="1" applyBorder="1"/>
    <xf numFmtId="0" fontId="18" fillId="0" borderId="31" xfId="0" applyFont="1" applyBorder="1"/>
    <xf numFmtId="0" fontId="20" fillId="0" borderId="31" xfId="0" applyFont="1" applyBorder="1" applyAlignment="1">
      <alignment horizontal="center" vertical="center"/>
    </xf>
    <xf numFmtId="2" fontId="17" fillId="0" borderId="31" xfId="0" applyNumberFormat="1" applyFont="1" applyBorder="1" applyAlignment="1">
      <alignment horizontal="center" vertical="top"/>
    </xf>
    <xf numFmtId="0" fontId="19" fillId="0" borderId="31" xfId="0" applyFont="1" applyBorder="1" applyAlignment="1">
      <alignment horizontal="right"/>
    </xf>
    <xf numFmtId="167" fontId="22" fillId="0" borderId="31" xfId="0" applyNumberFormat="1" applyFont="1" applyBorder="1" applyAlignment="1">
      <alignment horizontal="right" vertical="center"/>
    </xf>
    <xf numFmtId="0" fontId="0" fillId="0" borderId="31" xfId="0" applyBorder="1"/>
    <xf numFmtId="0" fontId="23" fillId="0" borderId="31" xfId="0" applyFont="1" applyBorder="1" applyAlignment="1">
      <alignment vertical="top" wrapText="1"/>
    </xf>
    <xf numFmtId="2" fontId="1" fillId="3" borderId="5" xfId="0" applyNumberFormat="1" applyFont="1" applyFill="1" applyBorder="1" applyAlignment="1" applyProtection="1">
      <alignment horizontal="center" vertical="top"/>
      <protection locked="0"/>
    </xf>
    <xf numFmtId="0" fontId="12" fillId="0" borderId="23" xfId="0" applyFont="1" applyBorder="1" applyAlignment="1">
      <alignment horizontal="center" vertical="center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170" fontId="27" fillId="0" borderId="11" xfId="0" applyNumberFormat="1" applyFont="1" applyBorder="1" applyAlignment="1">
      <alignment horizontal="center" vertical="center"/>
    </xf>
    <xf numFmtId="170" fontId="27" fillId="0" borderId="12" xfId="0" applyNumberFormat="1" applyFont="1" applyBorder="1" applyAlignment="1">
      <alignment horizontal="center" vertical="center"/>
    </xf>
    <xf numFmtId="170" fontId="27" fillId="0" borderId="14" xfId="0" applyNumberFormat="1" applyFont="1" applyBorder="1" applyAlignment="1">
      <alignment horizontal="center" vertical="center"/>
    </xf>
    <xf numFmtId="170" fontId="27" fillId="0" borderId="15" xfId="0" applyNumberFormat="1" applyFont="1" applyBorder="1" applyAlignment="1">
      <alignment horizontal="center" vertical="center"/>
    </xf>
    <xf numFmtId="167" fontId="14" fillId="0" borderId="20" xfId="0" applyNumberFormat="1" applyFont="1" applyBorder="1" applyAlignment="1">
      <alignment horizontal="center" vertical="center"/>
    </xf>
    <xf numFmtId="167" fontId="14" fillId="0" borderId="21" xfId="0" applyNumberFormat="1" applyFont="1" applyBorder="1" applyAlignment="1">
      <alignment horizontal="center" vertical="center"/>
    </xf>
    <xf numFmtId="167" fontId="15" fillId="0" borderId="11" xfId="0" applyNumberFormat="1" applyFont="1" applyBorder="1" applyAlignment="1">
      <alignment horizontal="center" vertical="center"/>
    </xf>
    <xf numFmtId="167" fontId="15" fillId="0" borderId="12" xfId="0" applyNumberFormat="1" applyFont="1" applyBorder="1" applyAlignment="1">
      <alignment horizontal="center" vertical="center"/>
    </xf>
    <xf numFmtId="167" fontId="15" fillId="0" borderId="10" xfId="0" applyNumberFormat="1" applyFont="1" applyBorder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/>
    </xf>
    <xf numFmtId="167" fontId="15" fillId="0" borderId="14" xfId="0" applyNumberFormat="1" applyFont="1" applyBorder="1" applyAlignment="1">
      <alignment horizontal="center" vertical="center"/>
    </xf>
    <xf numFmtId="167" fontId="15" fillId="0" borderId="15" xfId="0" applyNumberFormat="1" applyFont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ál" xfId="0" builtinId="0"/>
    <cellStyle name="Normál 2" xfId="2" xr:uid="{00000000-0005-0000-0000-000001000000}"/>
    <cellStyle name="Normál_Másolat eredetijeatletika_tobbproba_pontertek" xfId="1" xr:uid="{00000000-0005-0000-0000-000002000000}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5FF"/>
      <color rgb="FFFFE7FF"/>
      <color rgb="FFFFFFFF"/>
      <color rgb="FFFFCCCC"/>
      <color rgb="FFFFFF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85725</xdr:colOff>
      <xdr:row>7</xdr:row>
      <xdr:rowOff>38100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58250" y="390525"/>
          <a:ext cx="130492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Formátumok:</a:t>
          </a:r>
        </a:p>
        <a:p>
          <a:endParaRPr lang="hu-HU" sz="1100"/>
        </a:p>
        <a:p>
          <a:r>
            <a:rPr lang="hu-HU" sz="1100"/>
            <a:t>60 m:     13,45</a:t>
          </a:r>
        </a:p>
        <a:p>
          <a:r>
            <a:rPr lang="hu-HU" sz="1100"/>
            <a:t>Távol:      4,56</a:t>
          </a:r>
        </a:p>
        <a:p>
          <a:r>
            <a:rPr lang="hu-HU" sz="1100"/>
            <a:t>Klabda:</a:t>
          </a:r>
          <a:r>
            <a:rPr lang="hu-HU" sz="1100" baseline="0"/>
            <a:t>    56,34</a:t>
          </a:r>
        </a:p>
        <a:p>
          <a:r>
            <a:rPr lang="hu-HU" sz="1100" baseline="0"/>
            <a:t>4×100:     0:57,34 </a:t>
          </a:r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LOGH\II.%20kcs%20fi&#250;%20p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ú"/>
      <sheetName val="Beírás"/>
      <sheetName val="Csapat"/>
      <sheetName val="Egyén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N302"/>
  <sheetViews>
    <sheetView topLeftCell="A74" workbookViewId="0">
      <selection activeCell="Q290" sqref="Q290"/>
    </sheetView>
  </sheetViews>
  <sheetFormatPr defaultColWidth="9.140625" defaultRowHeight="12.75" x14ac:dyDescent="0.2"/>
  <cols>
    <col min="1" max="1" width="9.140625" style="6"/>
    <col min="2" max="2" width="9.42578125" style="3" customWidth="1"/>
    <col min="3" max="3" width="6" style="5" customWidth="1"/>
    <col min="4" max="4" width="10" style="5" customWidth="1"/>
    <col min="5" max="5" width="9" style="4" customWidth="1"/>
    <col min="6" max="6" width="8.7109375" style="3" customWidth="1"/>
    <col min="7" max="16384" width="9.140625" style="3"/>
  </cols>
  <sheetData>
    <row r="1" spans="2:14" x14ac:dyDescent="0.2">
      <c r="B1" s="26" t="s">
        <v>92</v>
      </c>
      <c r="C1" s="29" t="s">
        <v>93</v>
      </c>
      <c r="D1" s="28" t="s">
        <v>94</v>
      </c>
      <c r="E1" s="25" t="s">
        <v>95</v>
      </c>
      <c r="F1" s="26" t="s">
        <v>9</v>
      </c>
      <c r="G1" s="27" t="s">
        <v>12</v>
      </c>
      <c r="H1" s="26" t="s">
        <v>11</v>
      </c>
      <c r="I1" s="26" t="s">
        <v>10</v>
      </c>
      <c r="J1" s="26" t="s">
        <v>9</v>
      </c>
    </row>
    <row r="2" spans="2:14" x14ac:dyDescent="0.2">
      <c r="B2" s="7">
        <v>6.89</v>
      </c>
      <c r="C2" s="8">
        <v>6.9</v>
      </c>
      <c r="D2" s="12">
        <v>5.7870370370370378E-4</v>
      </c>
      <c r="E2" s="25">
        <v>5.9027777777777778E-4</v>
      </c>
      <c r="F2" s="7">
        <v>300</v>
      </c>
      <c r="G2" s="5">
        <f t="shared" ref="G2:G65" si="0">N2/100</f>
        <v>1.8</v>
      </c>
      <c r="H2" s="13">
        <v>3</v>
      </c>
      <c r="I2" s="13">
        <v>4</v>
      </c>
      <c r="J2" s="10">
        <v>0</v>
      </c>
      <c r="N2" s="22">
        <v>180</v>
      </c>
    </row>
    <row r="3" spans="2:14" x14ac:dyDescent="0.2">
      <c r="B3" s="14">
        <v>6.9051</v>
      </c>
      <c r="C3" s="24">
        <v>6.9180000000000099</v>
      </c>
      <c r="D3" s="12">
        <v>5.9033877777777777E-4</v>
      </c>
      <c r="E3" s="23">
        <v>5.9120370370370392E-4</v>
      </c>
      <c r="F3" s="15">
        <v>299</v>
      </c>
      <c r="G3" s="5">
        <f t="shared" si="0"/>
        <v>1.82</v>
      </c>
      <c r="H3" s="13">
        <v>3.05</v>
      </c>
      <c r="I3" s="13">
        <v>4.28</v>
      </c>
      <c r="J3" s="10">
        <v>1</v>
      </c>
      <c r="N3" s="22">
        <v>182</v>
      </c>
    </row>
    <row r="4" spans="2:14" x14ac:dyDescent="0.2">
      <c r="B4" s="14">
        <v>6.9231000000000096</v>
      </c>
      <c r="C4" s="24">
        <v>6.9360000000000097</v>
      </c>
      <c r="D4" s="12">
        <v>5.9126470370370391E-4</v>
      </c>
      <c r="E4" s="23">
        <v>5.9212962962962984E-4</v>
      </c>
      <c r="F4" s="15">
        <v>298</v>
      </c>
      <c r="G4" s="5">
        <f t="shared" si="0"/>
        <v>1.84</v>
      </c>
      <c r="H4" s="13">
        <v>3.1</v>
      </c>
      <c r="I4" s="13">
        <v>4.5599999999999996</v>
      </c>
      <c r="J4" s="10">
        <v>2</v>
      </c>
      <c r="N4" s="22">
        <v>184</v>
      </c>
    </row>
    <row r="5" spans="2:14" x14ac:dyDescent="0.2">
      <c r="B5" s="14">
        <v>6.9411000000000094</v>
      </c>
      <c r="C5" s="24">
        <v>6.9540000000000095</v>
      </c>
      <c r="D5" s="12">
        <v>5.9219062962962983E-4</v>
      </c>
      <c r="E5" s="23">
        <v>5.9305555555555576E-4</v>
      </c>
      <c r="F5" s="15">
        <v>297</v>
      </c>
      <c r="G5" s="5">
        <f t="shared" si="0"/>
        <v>1.86</v>
      </c>
      <c r="H5" s="13">
        <v>3.14</v>
      </c>
      <c r="I5" s="13">
        <v>4.84</v>
      </c>
      <c r="J5" s="10">
        <v>3</v>
      </c>
      <c r="N5" s="22">
        <v>186</v>
      </c>
    </row>
    <row r="6" spans="2:14" x14ac:dyDescent="0.2">
      <c r="B6" s="14">
        <v>6.9591000000000092</v>
      </c>
      <c r="C6" s="24">
        <v>6.9720000000000093</v>
      </c>
      <c r="D6" s="12">
        <v>5.9311655555555575E-4</v>
      </c>
      <c r="E6" s="23">
        <v>5.9398148148148168E-4</v>
      </c>
      <c r="F6" s="15">
        <v>296</v>
      </c>
      <c r="G6" s="5">
        <f t="shared" si="0"/>
        <v>1.87</v>
      </c>
      <c r="H6" s="13">
        <v>3.19</v>
      </c>
      <c r="I6" s="13">
        <v>5.1100000000000003</v>
      </c>
      <c r="J6" s="10">
        <v>4</v>
      </c>
      <c r="N6" s="22">
        <v>187</v>
      </c>
    </row>
    <row r="7" spans="2:14" x14ac:dyDescent="0.2">
      <c r="B7" s="14">
        <v>6.977100000000009</v>
      </c>
      <c r="C7" s="24">
        <v>6.9900000000000091</v>
      </c>
      <c r="D7" s="12">
        <v>5.9404248148148167E-4</v>
      </c>
      <c r="E7" s="23">
        <v>5.949074074074076E-4</v>
      </c>
      <c r="F7" s="15">
        <v>295</v>
      </c>
      <c r="G7" s="5">
        <f t="shared" si="0"/>
        <v>1.89</v>
      </c>
      <c r="H7" s="13">
        <v>3.24</v>
      </c>
      <c r="I7" s="13">
        <v>5.39</v>
      </c>
      <c r="J7" s="10">
        <v>5</v>
      </c>
      <c r="N7" s="22">
        <v>189</v>
      </c>
    </row>
    <row r="8" spans="2:14" x14ac:dyDescent="0.2">
      <c r="B8" s="14">
        <v>6.9951000000000088</v>
      </c>
      <c r="C8" s="24">
        <v>7.0080000000000089</v>
      </c>
      <c r="D8" s="12">
        <v>5.9496840740740759E-4</v>
      </c>
      <c r="E8" s="23">
        <v>5.9583333333333352E-4</v>
      </c>
      <c r="F8" s="15">
        <v>294</v>
      </c>
      <c r="G8" s="5">
        <f t="shared" si="0"/>
        <v>1.91</v>
      </c>
      <c r="H8" s="13">
        <v>3.29</v>
      </c>
      <c r="I8" s="13">
        <v>5.67</v>
      </c>
      <c r="J8" s="10">
        <v>6</v>
      </c>
      <c r="N8" s="22">
        <v>191</v>
      </c>
    </row>
    <row r="9" spans="2:14" x14ac:dyDescent="0.2">
      <c r="B9" s="14">
        <v>7.0131000000000085</v>
      </c>
      <c r="C9" s="24">
        <v>7.0260000000000087</v>
      </c>
      <c r="D9" s="12">
        <v>5.9589433333333351E-4</v>
      </c>
      <c r="E9" s="23">
        <v>5.9675925925925944E-4</v>
      </c>
      <c r="F9" s="15">
        <v>293</v>
      </c>
      <c r="G9" s="5">
        <f t="shared" si="0"/>
        <v>1.93</v>
      </c>
      <c r="H9" s="13">
        <v>3.34</v>
      </c>
      <c r="I9" s="13">
        <v>5.95</v>
      </c>
      <c r="J9" s="10">
        <v>7</v>
      </c>
      <c r="N9" s="22">
        <v>193</v>
      </c>
    </row>
    <row r="10" spans="2:14" x14ac:dyDescent="0.2">
      <c r="B10" s="14">
        <v>7.0311000000000083</v>
      </c>
      <c r="C10" s="24">
        <v>7.0440000000000085</v>
      </c>
      <c r="D10" s="12">
        <v>5.9682025925925943E-4</v>
      </c>
      <c r="E10" s="23">
        <v>5.9768518518518536E-4</v>
      </c>
      <c r="F10" s="15">
        <v>292</v>
      </c>
      <c r="G10" s="5">
        <f t="shared" si="0"/>
        <v>1.95</v>
      </c>
      <c r="H10" s="13">
        <v>3.38</v>
      </c>
      <c r="I10" s="13">
        <v>6.23</v>
      </c>
      <c r="J10" s="10">
        <v>8</v>
      </c>
      <c r="N10" s="22">
        <v>195</v>
      </c>
    </row>
    <row r="11" spans="2:14" x14ac:dyDescent="0.2">
      <c r="B11" s="14">
        <v>7.0491000000000081</v>
      </c>
      <c r="C11" s="24">
        <v>7.0620000000000083</v>
      </c>
      <c r="D11" s="12">
        <v>5.9774618518518535E-4</v>
      </c>
      <c r="E11" s="23">
        <v>5.9861111111111128E-4</v>
      </c>
      <c r="F11" s="15">
        <v>291</v>
      </c>
      <c r="G11" s="5">
        <f t="shared" si="0"/>
        <v>1.97</v>
      </c>
      <c r="H11" s="13">
        <v>3.43</v>
      </c>
      <c r="I11" s="13">
        <v>6.51</v>
      </c>
      <c r="J11" s="10">
        <v>9</v>
      </c>
      <c r="N11" s="22">
        <v>197</v>
      </c>
    </row>
    <row r="12" spans="2:14" x14ac:dyDescent="0.2">
      <c r="B12" s="14">
        <v>7.0671000000000079</v>
      </c>
      <c r="C12" s="24">
        <v>7.0800000000000081</v>
      </c>
      <c r="D12" s="12">
        <v>5.9867211111111127E-4</v>
      </c>
      <c r="E12" s="23">
        <v>5.995370370370372E-4</v>
      </c>
      <c r="F12" s="15">
        <v>290</v>
      </c>
      <c r="G12" s="5">
        <f t="shared" si="0"/>
        <v>1.99</v>
      </c>
      <c r="H12" s="13">
        <v>3.48</v>
      </c>
      <c r="I12" s="13">
        <v>6.78</v>
      </c>
      <c r="J12" s="10">
        <v>10</v>
      </c>
      <c r="N12" s="22">
        <v>199</v>
      </c>
    </row>
    <row r="13" spans="2:14" x14ac:dyDescent="0.2">
      <c r="B13" s="14">
        <v>7.0851000000000077</v>
      </c>
      <c r="C13" s="24">
        <v>7.0980000000000079</v>
      </c>
      <c r="D13" s="12">
        <v>5.9959803703703719E-4</v>
      </c>
      <c r="E13" s="23">
        <v>6.0046296296296312E-4</v>
      </c>
      <c r="F13" s="15">
        <v>289</v>
      </c>
      <c r="G13" s="5">
        <f t="shared" si="0"/>
        <v>2.0099999999999998</v>
      </c>
      <c r="H13" s="13">
        <v>3.53</v>
      </c>
      <c r="I13" s="13">
        <v>7.06</v>
      </c>
      <c r="J13" s="10">
        <v>11</v>
      </c>
      <c r="N13" s="22">
        <v>201</v>
      </c>
    </row>
    <row r="14" spans="2:14" x14ac:dyDescent="0.2">
      <c r="B14" s="14">
        <v>7.1031000000000075</v>
      </c>
      <c r="C14" s="24">
        <v>7.1160000000000077</v>
      </c>
      <c r="D14" s="12">
        <v>6.0052396296296311E-4</v>
      </c>
      <c r="E14" s="23">
        <v>6.0138888888888904E-4</v>
      </c>
      <c r="F14" s="15">
        <v>288</v>
      </c>
      <c r="G14" s="5">
        <f t="shared" si="0"/>
        <v>2.02</v>
      </c>
      <c r="H14" s="13">
        <v>3.58</v>
      </c>
      <c r="I14" s="13">
        <v>7.34</v>
      </c>
      <c r="J14" s="10">
        <v>12</v>
      </c>
      <c r="N14" s="22">
        <v>202</v>
      </c>
    </row>
    <row r="15" spans="2:14" x14ac:dyDescent="0.2">
      <c r="B15" s="14">
        <v>7.1211000000000073</v>
      </c>
      <c r="C15" s="24">
        <v>7.1340000000000074</v>
      </c>
      <c r="D15" s="12">
        <v>6.0144988888888903E-4</v>
      </c>
      <c r="E15" s="23">
        <v>6.0231481481481497E-4</v>
      </c>
      <c r="F15" s="15">
        <v>287</v>
      </c>
      <c r="G15" s="5">
        <f t="shared" si="0"/>
        <v>2.04</v>
      </c>
      <c r="H15" s="13">
        <v>3.62</v>
      </c>
      <c r="I15" s="13">
        <v>7.62</v>
      </c>
      <c r="J15" s="10">
        <v>13</v>
      </c>
      <c r="N15" s="22">
        <v>204</v>
      </c>
    </row>
    <row r="16" spans="2:14" x14ac:dyDescent="0.2">
      <c r="B16" s="14">
        <v>7.1391000000000071</v>
      </c>
      <c r="C16" s="24">
        <v>7.1520000000000072</v>
      </c>
      <c r="D16" s="12">
        <v>6.0237581481481495E-4</v>
      </c>
      <c r="E16" s="23">
        <v>6.0324074074074089E-4</v>
      </c>
      <c r="F16" s="15">
        <v>286</v>
      </c>
      <c r="G16" s="5">
        <f t="shared" si="0"/>
        <v>2.06</v>
      </c>
      <c r="H16" s="13">
        <v>3.67</v>
      </c>
      <c r="I16" s="13">
        <v>7.9</v>
      </c>
      <c r="J16" s="10">
        <v>14</v>
      </c>
      <c r="N16" s="22">
        <v>206</v>
      </c>
    </row>
    <row r="17" spans="2:14" x14ac:dyDescent="0.2">
      <c r="B17" s="14">
        <v>7.1571000000000069</v>
      </c>
      <c r="C17" s="24">
        <v>7.170000000000007</v>
      </c>
      <c r="D17" s="12">
        <v>6.0330174074074087E-4</v>
      </c>
      <c r="E17" s="23">
        <v>6.0416666666666681E-4</v>
      </c>
      <c r="F17" s="15">
        <v>285</v>
      </c>
      <c r="G17" s="5">
        <f t="shared" si="0"/>
        <v>2.08</v>
      </c>
      <c r="H17" s="13">
        <v>3.72</v>
      </c>
      <c r="I17" s="13">
        <v>8.18</v>
      </c>
      <c r="J17" s="10">
        <v>15</v>
      </c>
      <c r="N17" s="22">
        <v>208</v>
      </c>
    </row>
    <row r="18" spans="2:14" x14ac:dyDescent="0.2">
      <c r="B18" s="14">
        <v>7.1751000000000067</v>
      </c>
      <c r="C18" s="24">
        <v>7.1880000000000068</v>
      </c>
      <c r="D18" s="12">
        <v>6.0422766666666679E-4</v>
      </c>
      <c r="E18" s="23">
        <v>6.0509259259259273E-4</v>
      </c>
      <c r="F18" s="15">
        <v>284</v>
      </c>
      <c r="G18" s="5">
        <f t="shared" si="0"/>
        <v>2.1</v>
      </c>
      <c r="H18" s="13">
        <v>3.77</v>
      </c>
      <c r="I18" s="13">
        <v>8.4499999999999993</v>
      </c>
      <c r="J18" s="10">
        <v>16</v>
      </c>
      <c r="N18" s="22">
        <v>210</v>
      </c>
    </row>
    <row r="19" spans="2:14" x14ac:dyDescent="0.2">
      <c r="B19" s="14">
        <v>7.1931000000000065</v>
      </c>
      <c r="C19" s="24">
        <v>7.2060000000000066</v>
      </c>
      <c r="D19" s="12">
        <v>6.0515359259259271E-4</v>
      </c>
      <c r="E19" s="23">
        <v>6.0601851851851865E-4</v>
      </c>
      <c r="F19" s="15">
        <v>283</v>
      </c>
      <c r="G19" s="5">
        <f t="shared" si="0"/>
        <v>2.12</v>
      </c>
      <c r="H19" s="13">
        <v>3.82</v>
      </c>
      <c r="I19" s="13">
        <v>8.73</v>
      </c>
      <c r="J19" s="10">
        <v>17</v>
      </c>
      <c r="N19" s="22">
        <v>212</v>
      </c>
    </row>
    <row r="20" spans="2:14" x14ac:dyDescent="0.2">
      <c r="B20" s="14">
        <v>7.2111000000000063</v>
      </c>
      <c r="C20" s="24">
        <v>7.2240000000000064</v>
      </c>
      <c r="D20" s="12">
        <v>6.0607951851851863E-4</v>
      </c>
      <c r="E20" s="23">
        <v>6.0694444444444457E-4</v>
      </c>
      <c r="F20" s="15">
        <v>282</v>
      </c>
      <c r="G20" s="5">
        <f t="shared" si="0"/>
        <v>2.14</v>
      </c>
      <c r="H20" s="13">
        <v>3.86</v>
      </c>
      <c r="I20" s="13">
        <v>9.01</v>
      </c>
      <c r="J20" s="10">
        <v>18</v>
      </c>
      <c r="N20" s="22">
        <v>214</v>
      </c>
    </row>
    <row r="21" spans="2:14" x14ac:dyDescent="0.2">
      <c r="B21" s="14">
        <v>7.2291000000000061</v>
      </c>
      <c r="C21" s="24">
        <v>7.2420000000000062</v>
      </c>
      <c r="D21" s="12">
        <v>6.0700544444444455E-4</v>
      </c>
      <c r="E21" s="23">
        <v>6.0787037037037049E-4</v>
      </c>
      <c r="F21" s="15">
        <v>281</v>
      </c>
      <c r="G21" s="5">
        <f t="shared" si="0"/>
        <v>2.16</v>
      </c>
      <c r="H21" s="13">
        <v>3.91</v>
      </c>
      <c r="I21" s="13">
        <v>9.2899999999999991</v>
      </c>
      <c r="J21" s="10">
        <v>19</v>
      </c>
      <c r="N21" s="22">
        <v>216</v>
      </c>
    </row>
    <row r="22" spans="2:14" x14ac:dyDescent="0.2">
      <c r="B22" s="14">
        <v>7.2471000000000059</v>
      </c>
      <c r="C22" s="24">
        <v>7.260000000000006</v>
      </c>
      <c r="D22" s="12">
        <v>6.0793137037037047E-4</v>
      </c>
      <c r="E22" s="23">
        <v>6.0879629629629641E-4</v>
      </c>
      <c r="F22" s="15">
        <v>280</v>
      </c>
      <c r="G22" s="5">
        <f t="shared" si="0"/>
        <v>2.17</v>
      </c>
      <c r="H22" s="13">
        <v>3.96</v>
      </c>
      <c r="I22" s="13">
        <v>9.57</v>
      </c>
      <c r="J22" s="10">
        <v>20</v>
      </c>
      <c r="N22" s="22">
        <v>217</v>
      </c>
    </row>
    <row r="23" spans="2:14" x14ac:dyDescent="0.2">
      <c r="B23" s="14">
        <v>7.2651000000000057</v>
      </c>
      <c r="C23" s="24">
        <v>7.2780000000000058</v>
      </c>
      <c r="D23" s="12">
        <v>6.0885729629629639E-4</v>
      </c>
      <c r="E23" s="23">
        <v>6.0972222222222233E-4</v>
      </c>
      <c r="F23" s="15">
        <v>279</v>
      </c>
      <c r="G23" s="5">
        <f t="shared" si="0"/>
        <v>2.19</v>
      </c>
      <c r="H23" s="13">
        <v>4.01</v>
      </c>
      <c r="I23" s="13">
        <v>9.85</v>
      </c>
      <c r="J23" s="10">
        <v>21</v>
      </c>
      <c r="N23" s="22">
        <v>219</v>
      </c>
    </row>
    <row r="24" spans="2:14" x14ac:dyDescent="0.2">
      <c r="B24" s="14">
        <v>7.2831000000000055</v>
      </c>
      <c r="C24" s="24">
        <v>7.2960000000000056</v>
      </c>
      <c r="D24" s="12">
        <v>6.0978322222222231E-4</v>
      </c>
      <c r="E24" s="23">
        <v>6.1064814814814825E-4</v>
      </c>
      <c r="F24" s="15">
        <v>278</v>
      </c>
      <c r="G24" s="5">
        <f t="shared" si="0"/>
        <v>2.21</v>
      </c>
      <c r="H24" s="13">
        <v>4.0599999999999996</v>
      </c>
      <c r="I24" s="13">
        <v>10.119999999999999</v>
      </c>
      <c r="J24" s="10">
        <v>22</v>
      </c>
      <c r="N24" s="22">
        <v>221</v>
      </c>
    </row>
    <row r="25" spans="2:14" x14ac:dyDescent="0.2">
      <c r="B25" s="14">
        <v>7.3011000000000053</v>
      </c>
      <c r="C25" s="24">
        <v>7.3140000000000054</v>
      </c>
      <c r="D25" s="12">
        <v>6.1070914814814823E-4</v>
      </c>
      <c r="E25" s="23">
        <v>6.1157407407407417E-4</v>
      </c>
      <c r="F25" s="15">
        <v>277</v>
      </c>
      <c r="G25" s="5">
        <f t="shared" si="0"/>
        <v>2.23</v>
      </c>
      <c r="H25" s="13">
        <v>4.0999999999999996</v>
      </c>
      <c r="I25" s="13">
        <v>10.4</v>
      </c>
      <c r="J25" s="10">
        <v>23</v>
      </c>
      <c r="N25" s="22">
        <v>223</v>
      </c>
    </row>
    <row r="26" spans="2:14" x14ac:dyDescent="0.2">
      <c r="B26" s="14">
        <v>7.319100000000005</v>
      </c>
      <c r="C26" s="24">
        <v>7.3320000000000052</v>
      </c>
      <c r="D26" s="12">
        <v>6.1163507407407415E-4</v>
      </c>
      <c r="E26" s="23">
        <v>6.1250000000000009E-4</v>
      </c>
      <c r="F26" s="15">
        <v>276</v>
      </c>
      <c r="G26" s="5">
        <f t="shared" si="0"/>
        <v>2.25</v>
      </c>
      <c r="H26" s="13">
        <v>4.1500000000000004</v>
      </c>
      <c r="I26" s="13">
        <v>10.68</v>
      </c>
      <c r="J26" s="10">
        <v>24</v>
      </c>
      <c r="N26" s="22">
        <v>225</v>
      </c>
    </row>
    <row r="27" spans="2:14" x14ac:dyDescent="0.2">
      <c r="B27" s="14">
        <v>7.3371000000000048</v>
      </c>
      <c r="C27" s="24">
        <v>7.350000000000005</v>
      </c>
      <c r="D27" s="12">
        <v>6.1256100000000007E-4</v>
      </c>
      <c r="E27" s="23">
        <v>6.1342592592592601E-4</v>
      </c>
      <c r="F27" s="15">
        <v>275</v>
      </c>
      <c r="G27" s="5">
        <f t="shared" si="0"/>
        <v>2.27</v>
      </c>
      <c r="H27" s="13">
        <v>4.2</v>
      </c>
      <c r="I27" s="13">
        <v>10.96</v>
      </c>
      <c r="J27" s="10">
        <v>25</v>
      </c>
      <c r="N27" s="22">
        <v>227</v>
      </c>
    </row>
    <row r="28" spans="2:14" x14ac:dyDescent="0.2">
      <c r="B28" s="14">
        <v>7.3551000000000046</v>
      </c>
      <c r="C28" s="24">
        <v>7.3680000000000048</v>
      </c>
      <c r="D28" s="12">
        <v>6.1348692592592599E-4</v>
      </c>
      <c r="E28" s="23">
        <v>6.1435185185185193E-4</v>
      </c>
      <c r="F28" s="15">
        <v>274</v>
      </c>
      <c r="G28" s="5">
        <f t="shared" si="0"/>
        <v>2.29</v>
      </c>
      <c r="H28" s="13">
        <v>4.25</v>
      </c>
      <c r="I28" s="13">
        <v>11.24</v>
      </c>
      <c r="J28" s="10">
        <v>26</v>
      </c>
      <c r="N28" s="22">
        <v>229</v>
      </c>
    </row>
    <row r="29" spans="2:14" x14ac:dyDescent="0.2">
      <c r="B29" s="14">
        <v>7.3731000000000044</v>
      </c>
      <c r="C29" s="24">
        <v>7.3860000000000046</v>
      </c>
      <c r="D29" s="12">
        <v>6.1441285185185191E-4</v>
      </c>
      <c r="E29" s="23">
        <v>6.1527777777777785E-4</v>
      </c>
      <c r="F29" s="15">
        <v>273</v>
      </c>
      <c r="G29" s="5">
        <f t="shared" si="0"/>
        <v>2.31</v>
      </c>
      <c r="H29" s="13">
        <v>4.3</v>
      </c>
      <c r="I29" s="13">
        <v>11.52</v>
      </c>
      <c r="J29" s="10">
        <v>27</v>
      </c>
      <c r="N29" s="22">
        <v>231</v>
      </c>
    </row>
    <row r="30" spans="2:14" x14ac:dyDescent="0.2">
      <c r="B30" s="14">
        <v>7.3911000000000042</v>
      </c>
      <c r="C30" s="24">
        <v>7.4040000000000044</v>
      </c>
      <c r="D30" s="12">
        <v>6.1533877777777783E-4</v>
      </c>
      <c r="E30" s="23">
        <v>6.1620370370370377E-4</v>
      </c>
      <c r="F30" s="15">
        <v>272</v>
      </c>
      <c r="G30" s="5">
        <f t="shared" si="0"/>
        <v>2.3199999999999998</v>
      </c>
      <c r="H30" s="13">
        <v>4.34</v>
      </c>
      <c r="I30" s="13">
        <v>11.8</v>
      </c>
      <c r="J30" s="10">
        <v>28</v>
      </c>
      <c r="N30" s="22">
        <v>232</v>
      </c>
    </row>
    <row r="31" spans="2:14" x14ac:dyDescent="0.2">
      <c r="B31" s="14">
        <v>7.409100000000004</v>
      </c>
      <c r="C31" s="24">
        <v>7.4220000000000041</v>
      </c>
      <c r="D31" s="12">
        <v>6.1626470370370375E-4</v>
      </c>
      <c r="E31" s="23">
        <v>6.1712962962962969E-4</v>
      </c>
      <c r="F31" s="15">
        <v>271</v>
      </c>
      <c r="G31" s="5">
        <f t="shared" si="0"/>
        <v>2.34</v>
      </c>
      <c r="H31" s="13">
        <v>4.3899999999999997</v>
      </c>
      <c r="I31" s="13">
        <v>12.07</v>
      </c>
      <c r="J31" s="10">
        <v>29</v>
      </c>
      <c r="N31" s="22">
        <v>234</v>
      </c>
    </row>
    <row r="32" spans="2:14" x14ac:dyDescent="0.2">
      <c r="B32" s="14">
        <v>7.4271000000000038</v>
      </c>
      <c r="C32" s="24">
        <v>7.4400000000000039</v>
      </c>
      <c r="D32" s="12">
        <v>6.1719062962962967E-4</v>
      </c>
      <c r="E32" s="23">
        <v>6.1805555555555561E-4</v>
      </c>
      <c r="F32" s="15">
        <v>270</v>
      </c>
      <c r="G32" s="5">
        <f t="shared" si="0"/>
        <v>2.36</v>
      </c>
      <c r="H32" s="13">
        <v>4.4400000000000004</v>
      </c>
      <c r="I32" s="13">
        <v>12.35</v>
      </c>
      <c r="J32" s="10">
        <v>30</v>
      </c>
      <c r="N32" s="22">
        <v>236</v>
      </c>
    </row>
    <row r="33" spans="2:14" x14ac:dyDescent="0.2">
      <c r="B33" s="14">
        <v>7.4451000000000036</v>
      </c>
      <c r="C33" s="24">
        <v>7.4580000000000037</v>
      </c>
      <c r="D33" s="12">
        <v>6.181165555555556E-4</v>
      </c>
      <c r="E33" s="23">
        <v>6.1898148148148153E-4</v>
      </c>
      <c r="F33" s="15">
        <v>269</v>
      </c>
      <c r="G33" s="5">
        <f t="shared" si="0"/>
        <v>2.38</v>
      </c>
      <c r="H33" s="13">
        <v>4.49</v>
      </c>
      <c r="I33" s="13">
        <v>12.63</v>
      </c>
      <c r="J33" s="10">
        <v>31</v>
      </c>
      <c r="N33" s="22">
        <v>238</v>
      </c>
    </row>
    <row r="34" spans="2:14" x14ac:dyDescent="0.2">
      <c r="B34" s="14">
        <v>7.4631000000000034</v>
      </c>
      <c r="C34" s="24">
        <v>7.4760000000000035</v>
      </c>
      <c r="D34" s="12">
        <v>6.1904248148148152E-4</v>
      </c>
      <c r="E34" s="23">
        <v>6.1990740740740745E-4</v>
      </c>
      <c r="F34" s="15">
        <v>268</v>
      </c>
      <c r="G34" s="5">
        <f t="shared" si="0"/>
        <v>2.4</v>
      </c>
      <c r="H34" s="13">
        <v>4.54</v>
      </c>
      <c r="I34" s="13">
        <v>12.91</v>
      </c>
      <c r="J34" s="10">
        <v>32</v>
      </c>
      <c r="N34" s="22">
        <v>240</v>
      </c>
    </row>
    <row r="35" spans="2:14" x14ac:dyDescent="0.2">
      <c r="B35" s="14">
        <v>7.4811000000000032</v>
      </c>
      <c r="C35" s="24">
        <v>7.4940000000000033</v>
      </c>
      <c r="D35" s="12">
        <v>6.1996840740740744E-4</v>
      </c>
      <c r="E35" s="23">
        <v>6.2083333333333337E-4</v>
      </c>
      <c r="F35" s="15">
        <v>267</v>
      </c>
      <c r="G35" s="5">
        <f t="shared" si="0"/>
        <v>2.42</v>
      </c>
      <c r="H35" s="13">
        <v>4.58</v>
      </c>
      <c r="I35" s="13">
        <v>13.19</v>
      </c>
      <c r="J35" s="10">
        <v>33</v>
      </c>
      <c r="N35" s="22">
        <v>242</v>
      </c>
    </row>
    <row r="36" spans="2:14" x14ac:dyDescent="0.2">
      <c r="B36" s="14">
        <v>7.499100000000003</v>
      </c>
      <c r="C36" s="24">
        <v>7.5120000000000031</v>
      </c>
      <c r="D36" s="12">
        <v>6.2089433333333336E-4</v>
      </c>
      <c r="E36" s="23">
        <v>6.2175925925925929E-4</v>
      </c>
      <c r="F36" s="15">
        <v>266</v>
      </c>
      <c r="G36" s="5">
        <f t="shared" si="0"/>
        <v>2.44</v>
      </c>
      <c r="H36" s="13">
        <v>4.63</v>
      </c>
      <c r="I36" s="13">
        <v>13.47</v>
      </c>
      <c r="J36" s="10">
        <v>34</v>
      </c>
      <c r="N36" s="22">
        <v>244</v>
      </c>
    </row>
    <row r="37" spans="2:14" x14ac:dyDescent="0.2">
      <c r="B37" s="14">
        <v>7.5171000000000028</v>
      </c>
      <c r="C37" s="24">
        <v>7.5300000000000029</v>
      </c>
      <c r="D37" s="12">
        <v>6.2182025925925928E-4</v>
      </c>
      <c r="E37" s="23">
        <v>6.2268518518518521E-4</v>
      </c>
      <c r="F37" s="15">
        <v>265</v>
      </c>
      <c r="G37" s="5">
        <f t="shared" si="0"/>
        <v>2.46</v>
      </c>
      <c r="H37" s="13">
        <v>4.68</v>
      </c>
      <c r="I37" s="13">
        <v>13.74</v>
      </c>
      <c r="J37" s="10">
        <v>35</v>
      </c>
      <c r="N37" s="22">
        <v>246</v>
      </c>
    </row>
    <row r="38" spans="2:14" x14ac:dyDescent="0.2">
      <c r="B38" s="14">
        <v>7.5351000000000026</v>
      </c>
      <c r="C38" s="24">
        <v>7.5480000000000027</v>
      </c>
      <c r="D38" s="12">
        <v>6.227461851851852E-4</v>
      </c>
      <c r="E38" s="23">
        <v>6.2361111111111113E-4</v>
      </c>
      <c r="F38" s="15">
        <v>264</v>
      </c>
      <c r="G38" s="5">
        <f t="shared" si="0"/>
        <v>2.4700000000000002</v>
      </c>
      <c r="H38" s="13">
        <v>4.7300000000000004</v>
      </c>
      <c r="I38" s="13">
        <v>14.02</v>
      </c>
      <c r="J38" s="10">
        <v>36</v>
      </c>
      <c r="N38" s="22">
        <v>247</v>
      </c>
    </row>
    <row r="39" spans="2:14" x14ac:dyDescent="0.2">
      <c r="B39" s="14">
        <v>7.5531000000000024</v>
      </c>
      <c r="C39" s="24">
        <v>7.5660000000000025</v>
      </c>
      <c r="D39" s="12">
        <v>6.2367211111111112E-4</v>
      </c>
      <c r="E39" s="23">
        <v>6.2453703703703705E-4</v>
      </c>
      <c r="F39" s="15">
        <v>263</v>
      </c>
      <c r="G39" s="5">
        <f t="shared" si="0"/>
        <v>2.4900000000000002</v>
      </c>
      <c r="H39" s="13">
        <v>4.78</v>
      </c>
      <c r="I39" s="13">
        <v>14.3</v>
      </c>
      <c r="J39" s="10">
        <v>37</v>
      </c>
      <c r="N39" s="22">
        <v>249</v>
      </c>
    </row>
    <row r="40" spans="2:14" x14ac:dyDescent="0.2">
      <c r="B40" s="14">
        <v>7.5711000000000022</v>
      </c>
      <c r="C40" s="24">
        <v>7.5840000000000023</v>
      </c>
      <c r="D40" s="12">
        <v>6.2459803703703704E-4</v>
      </c>
      <c r="E40" s="23">
        <v>6.2546296296296297E-4</v>
      </c>
      <c r="F40" s="15">
        <v>262</v>
      </c>
      <c r="G40" s="5">
        <f t="shared" si="0"/>
        <v>2.5099999999999998</v>
      </c>
      <c r="H40" s="13">
        <v>4.82</v>
      </c>
      <c r="I40" s="13">
        <v>14.58</v>
      </c>
      <c r="J40" s="10">
        <v>38</v>
      </c>
      <c r="N40" s="22">
        <v>251</v>
      </c>
    </row>
    <row r="41" spans="2:14" x14ac:dyDescent="0.2">
      <c r="B41" s="14">
        <v>7.589100000000002</v>
      </c>
      <c r="C41" s="24">
        <v>7.6020000000000021</v>
      </c>
      <c r="D41" s="12">
        <v>6.2552396296296296E-4</v>
      </c>
      <c r="E41" s="23">
        <v>6.2638888888888889E-4</v>
      </c>
      <c r="F41" s="15">
        <v>261</v>
      </c>
      <c r="G41" s="5">
        <f t="shared" si="0"/>
        <v>2.5299999999999998</v>
      </c>
      <c r="H41" s="13">
        <v>4.87</v>
      </c>
      <c r="I41" s="13">
        <v>14.86</v>
      </c>
      <c r="J41" s="10">
        <v>39</v>
      </c>
      <c r="N41" s="22">
        <v>253</v>
      </c>
    </row>
    <row r="42" spans="2:14" x14ac:dyDescent="0.2">
      <c r="B42" s="14">
        <v>7.6071000000000017</v>
      </c>
      <c r="C42" s="24">
        <v>7.6200000000000019</v>
      </c>
      <c r="D42" s="12">
        <v>6.2644988888888888E-4</v>
      </c>
      <c r="E42" s="23">
        <v>6.2731481481481481E-4</v>
      </c>
      <c r="F42" s="15">
        <v>260</v>
      </c>
      <c r="G42" s="5">
        <f t="shared" si="0"/>
        <v>2.5499999999999998</v>
      </c>
      <c r="H42" s="13">
        <v>4.92</v>
      </c>
      <c r="I42" s="13">
        <v>15.14</v>
      </c>
      <c r="J42" s="10">
        <v>40</v>
      </c>
      <c r="N42" s="22">
        <v>255</v>
      </c>
    </row>
    <row r="43" spans="2:14" x14ac:dyDescent="0.2">
      <c r="B43" s="14">
        <v>7.6251000000000015</v>
      </c>
      <c r="C43" s="24">
        <v>7.6380000000000017</v>
      </c>
      <c r="D43" s="12">
        <v>6.273758148148148E-4</v>
      </c>
      <c r="E43" s="23">
        <v>6.2824074074074073E-4</v>
      </c>
      <c r="F43" s="15">
        <v>259</v>
      </c>
      <c r="G43" s="5">
        <f t="shared" si="0"/>
        <v>2.57</v>
      </c>
      <c r="H43" s="13">
        <v>4.97</v>
      </c>
      <c r="I43" s="13">
        <v>15.41</v>
      </c>
      <c r="J43" s="10">
        <v>41</v>
      </c>
      <c r="N43" s="22">
        <v>257</v>
      </c>
    </row>
    <row r="44" spans="2:14" x14ac:dyDescent="0.2">
      <c r="B44" s="14">
        <v>7.6431000000000013</v>
      </c>
      <c r="C44" s="24">
        <v>7.6560000000000015</v>
      </c>
      <c r="D44" s="12">
        <v>6.2830174074074072E-4</v>
      </c>
      <c r="E44" s="23">
        <v>6.2916666666666665E-4</v>
      </c>
      <c r="F44" s="15">
        <v>258</v>
      </c>
      <c r="G44" s="5">
        <f t="shared" si="0"/>
        <v>2.59</v>
      </c>
      <c r="H44" s="13">
        <v>5.0199999999999996</v>
      </c>
      <c r="I44" s="13">
        <v>15.69</v>
      </c>
      <c r="J44" s="10">
        <v>42</v>
      </c>
      <c r="N44" s="22">
        <v>259</v>
      </c>
    </row>
    <row r="45" spans="2:14" x14ac:dyDescent="0.2">
      <c r="B45" s="14">
        <v>7.6611000000000011</v>
      </c>
      <c r="C45" s="24">
        <v>7.6740000000000013</v>
      </c>
      <c r="D45" s="12">
        <v>6.2922766666666664E-4</v>
      </c>
      <c r="E45" s="23">
        <v>6.3009259259259257E-4</v>
      </c>
      <c r="F45" s="15">
        <v>257</v>
      </c>
      <c r="G45" s="5">
        <f t="shared" si="0"/>
        <v>2.61</v>
      </c>
      <c r="H45" s="13">
        <v>5.0599999999999996</v>
      </c>
      <c r="I45" s="13">
        <v>15.97</v>
      </c>
      <c r="J45" s="10">
        <v>43</v>
      </c>
      <c r="N45" s="22">
        <v>261</v>
      </c>
    </row>
    <row r="46" spans="2:14" x14ac:dyDescent="0.2">
      <c r="B46" s="14">
        <v>7.6791000000000009</v>
      </c>
      <c r="C46" s="24">
        <v>7.6920000000000011</v>
      </c>
      <c r="D46" s="12">
        <v>6.3015359259259256E-4</v>
      </c>
      <c r="E46" s="23">
        <v>6.310185185185185E-4</v>
      </c>
      <c r="F46" s="15">
        <v>256</v>
      </c>
      <c r="G46" s="5">
        <f t="shared" si="0"/>
        <v>2.62</v>
      </c>
      <c r="H46" s="13">
        <v>5.1100000000000003</v>
      </c>
      <c r="I46" s="13">
        <v>16.25</v>
      </c>
      <c r="J46" s="10">
        <v>44</v>
      </c>
      <c r="N46" s="22">
        <v>262</v>
      </c>
    </row>
    <row r="47" spans="2:14" x14ac:dyDescent="0.2">
      <c r="B47" s="14">
        <v>7.6971000000000007</v>
      </c>
      <c r="C47" s="24">
        <v>7.7100000000000009</v>
      </c>
      <c r="D47" s="12">
        <v>6.3107951851851848E-4</v>
      </c>
      <c r="E47" s="23">
        <v>6.3194444444444442E-4</v>
      </c>
      <c r="F47" s="15">
        <v>255</v>
      </c>
      <c r="G47" s="5">
        <f t="shared" si="0"/>
        <v>2.64</v>
      </c>
      <c r="H47" s="13">
        <v>5.16</v>
      </c>
      <c r="I47" s="13">
        <v>16.53</v>
      </c>
      <c r="J47" s="10">
        <v>45</v>
      </c>
      <c r="N47" s="22">
        <v>264</v>
      </c>
    </row>
    <row r="48" spans="2:14" x14ac:dyDescent="0.2">
      <c r="B48" s="14">
        <v>7.7151000000000005</v>
      </c>
      <c r="C48" s="24">
        <v>7.7280000000000006</v>
      </c>
      <c r="D48" s="12">
        <v>6.320054444444444E-4</v>
      </c>
      <c r="E48" s="23">
        <v>6.3287037037037034E-4</v>
      </c>
      <c r="F48" s="15">
        <v>254</v>
      </c>
      <c r="G48" s="5">
        <f t="shared" si="0"/>
        <v>2.66</v>
      </c>
      <c r="H48" s="13">
        <v>5.21</v>
      </c>
      <c r="I48" s="13">
        <v>16.809999999999999</v>
      </c>
      <c r="J48" s="10">
        <v>46</v>
      </c>
      <c r="N48" s="22">
        <v>266</v>
      </c>
    </row>
    <row r="49" spans="2:14" x14ac:dyDescent="0.2">
      <c r="B49" s="14">
        <v>7.7331000000000003</v>
      </c>
      <c r="C49" s="24">
        <v>7.7460000000000004</v>
      </c>
      <c r="D49" s="12">
        <v>6.3293137037037032E-4</v>
      </c>
      <c r="E49" s="23">
        <v>6.3379629629629626E-4</v>
      </c>
      <c r="F49" s="15">
        <v>253</v>
      </c>
      <c r="G49" s="5">
        <f t="shared" si="0"/>
        <v>2.68</v>
      </c>
      <c r="H49" s="13">
        <v>5.26</v>
      </c>
      <c r="I49" s="13">
        <v>17.079999999999998</v>
      </c>
      <c r="J49" s="10">
        <v>47</v>
      </c>
      <c r="N49" s="22">
        <v>268</v>
      </c>
    </row>
    <row r="50" spans="2:14" x14ac:dyDescent="0.2">
      <c r="B50" s="14">
        <v>7.7511000000000001</v>
      </c>
      <c r="C50" s="24">
        <v>7.7640000000000002</v>
      </c>
      <c r="D50" s="12">
        <v>6.3385729629629624E-4</v>
      </c>
      <c r="E50" s="23">
        <v>6.3472222222222218E-4</v>
      </c>
      <c r="F50" s="15">
        <v>252</v>
      </c>
      <c r="G50" s="5">
        <f t="shared" si="0"/>
        <v>2.7</v>
      </c>
      <c r="H50" s="13">
        <v>5.3</v>
      </c>
      <c r="I50" s="13">
        <v>17.36</v>
      </c>
      <c r="J50" s="10">
        <v>48</v>
      </c>
      <c r="N50" s="22">
        <v>270</v>
      </c>
    </row>
    <row r="51" spans="2:14" x14ac:dyDescent="0.2">
      <c r="B51" s="14">
        <v>7.7690999999999999</v>
      </c>
      <c r="C51" s="24">
        <v>7.782</v>
      </c>
      <c r="D51" s="12">
        <v>6.3478322222222216E-4</v>
      </c>
      <c r="E51" s="23">
        <v>6.356481481481481E-4</v>
      </c>
      <c r="F51" s="15">
        <v>251</v>
      </c>
      <c r="G51" s="5">
        <f t="shared" si="0"/>
        <v>2.72</v>
      </c>
      <c r="H51" s="13">
        <v>5.35</v>
      </c>
      <c r="I51" s="13">
        <v>17.64</v>
      </c>
      <c r="J51" s="10">
        <v>49</v>
      </c>
      <c r="N51" s="22">
        <v>272</v>
      </c>
    </row>
    <row r="52" spans="2:14" x14ac:dyDescent="0.2">
      <c r="B52" s="14">
        <v>7.7870999999999997</v>
      </c>
      <c r="C52" s="19">
        <v>7.8</v>
      </c>
      <c r="D52" s="12">
        <v>6.3570914814814808E-4</v>
      </c>
      <c r="E52" s="21">
        <v>6.3657407407407402E-4</v>
      </c>
      <c r="F52" s="18">
        <v>250</v>
      </c>
      <c r="G52" s="5">
        <f t="shared" si="0"/>
        <v>2.73</v>
      </c>
      <c r="H52" s="19">
        <v>5.4</v>
      </c>
      <c r="I52" s="19">
        <v>17.920000000000002</v>
      </c>
      <c r="J52" s="18">
        <v>50</v>
      </c>
      <c r="N52" s="20">
        <v>273</v>
      </c>
    </row>
    <row r="53" spans="2:14" x14ac:dyDescent="0.2">
      <c r="B53" s="14">
        <v>7.8050999999999995</v>
      </c>
      <c r="C53" s="13">
        <v>7.82</v>
      </c>
      <c r="D53" s="12">
        <v>6.36635074074074E-4</v>
      </c>
      <c r="E53" s="11">
        <v>6.3750000000000015E-4</v>
      </c>
      <c r="F53" s="15">
        <v>249</v>
      </c>
      <c r="G53" s="5">
        <f t="shared" si="0"/>
        <v>2.75</v>
      </c>
      <c r="H53" s="13">
        <v>5.44</v>
      </c>
      <c r="I53" s="13">
        <v>18.18</v>
      </c>
      <c r="J53" s="10">
        <v>51</v>
      </c>
      <c r="N53" s="22">
        <v>275</v>
      </c>
    </row>
    <row r="54" spans="2:14" x14ac:dyDescent="0.2">
      <c r="B54" s="14">
        <v>7.8250999999999999</v>
      </c>
      <c r="C54" s="13">
        <v>7.84</v>
      </c>
      <c r="D54" s="12">
        <v>6.3756100000000014E-4</v>
      </c>
      <c r="E54" s="11">
        <v>6.3842592592592607E-4</v>
      </c>
      <c r="F54" s="15">
        <v>248</v>
      </c>
      <c r="G54" s="5">
        <f t="shared" si="0"/>
        <v>2.76</v>
      </c>
      <c r="H54" s="13">
        <v>5.49</v>
      </c>
      <c r="I54" s="13">
        <v>18.43</v>
      </c>
      <c r="J54" s="10">
        <v>52</v>
      </c>
      <c r="N54" s="22">
        <v>276</v>
      </c>
    </row>
    <row r="55" spans="2:14" x14ac:dyDescent="0.2">
      <c r="B55" s="14">
        <v>7.8450999999999995</v>
      </c>
      <c r="C55" s="13">
        <v>7.85</v>
      </c>
      <c r="D55" s="12">
        <v>6.3848692592592606E-4</v>
      </c>
      <c r="E55" s="11">
        <v>6.3935185185185199E-4</v>
      </c>
      <c r="F55" s="15">
        <v>247</v>
      </c>
      <c r="G55" s="5">
        <f t="shared" si="0"/>
        <v>2.78</v>
      </c>
      <c r="H55" s="13">
        <v>5.53</v>
      </c>
      <c r="I55" s="13">
        <v>18.690000000000001</v>
      </c>
      <c r="J55" s="10">
        <v>53</v>
      </c>
      <c r="N55" s="22">
        <v>278</v>
      </c>
    </row>
    <row r="56" spans="2:14" x14ac:dyDescent="0.2">
      <c r="B56" s="14">
        <v>7.8550999999999993</v>
      </c>
      <c r="C56" s="13">
        <v>7.87</v>
      </c>
      <c r="D56" s="12">
        <v>6.3941285185185198E-4</v>
      </c>
      <c r="E56" s="11">
        <v>6.4027777777777792E-4</v>
      </c>
      <c r="F56" s="15">
        <v>246</v>
      </c>
      <c r="G56" s="5">
        <f t="shared" si="0"/>
        <v>2.8</v>
      </c>
      <c r="H56" s="13">
        <v>5.58</v>
      </c>
      <c r="I56" s="13">
        <v>18.940000000000001</v>
      </c>
      <c r="J56" s="10">
        <v>54</v>
      </c>
      <c r="N56" s="22">
        <v>280</v>
      </c>
    </row>
    <row r="57" spans="2:14" x14ac:dyDescent="0.2">
      <c r="B57" s="14">
        <v>7.8750999999999998</v>
      </c>
      <c r="C57" s="13">
        <v>7.89</v>
      </c>
      <c r="D57" s="12">
        <v>6.403387777777779E-4</v>
      </c>
      <c r="E57" s="11">
        <v>6.4120370370370384E-4</v>
      </c>
      <c r="F57" s="15">
        <v>245</v>
      </c>
      <c r="G57" s="5">
        <f t="shared" si="0"/>
        <v>2.82</v>
      </c>
      <c r="H57" s="13">
        <v>5.62</v>
      </c>
      <c r="I57" s="13">
        <v>19.2</v>
      </c>
      <c r="J57" s="10">
        <v>55</v>
      </c>
      <c r="N57" s="22">
        <v>282</v>
      </c>
    </row>
    <row r="58" spans="2:14" x14ac:dyDescent="0.2">
      <c r="B58" s="14">
        <v>7.8950999999999993</v>
      </c>
      <c r="C58" s="13">
        <v>7.91</v>
      </c>
      <c r="D58" s="12">
        <v>6.4126470370370382E-4</v>
      </c>
      <c r="E58" s="11">
        <v>6.4212962962962976E-4</v>
      </c>
      <c r="F58" s="15">
        <v>244</v>
      </c>
      <c r="G58" s="5">
        <f t="shared" si="0"/>
        <v>2.83</v>
      </c>
      <c r="H58" s="13">
        <v>5.66</v>
      </c>
      <c r="I58" s="13">
        <v>19.45</v>
      </c>
      <c r="J58" s="10">
        <v>56</v>
      </c>
      <c r="N58" s="22">
        <v>283</v>
      </c>
    </row>
    <row r="59" spans="2:14" x14ac:dyDescent="0.2">
      <c r="B59" s="14">
        <v>7.9150999999999998</v>
      </c>
      <c r="C59" s="13">
        <v>7.93</v>
      </c>
      <c r="D59" s="12">
        <v>6.4219062962962974E-4</v>
      </c>
      <c r="E59" s="11">
        <v>6.4305555555555568E-4</v>
      </c>
      <c r="F59" s="15">
        <v>243</v>
      </c>
      <c r="G59" s="5">
        <f t="shared" si="0"/>
        <v>2.85</v>
      </c>
      <c r="H59" s="13">
        <v>5.71</v>
      </c>
      <c r="I59" s="13">
        <v>19.71</v>
      </c>
      <c r="J59" s="10">
        <v>57</v>
      </c>
      <c r="N59" s="22">
        <v>285</v>
      </c>
    </row>
    <row r="60" spans="2:14" x14ac:dyDescent="0.2">
      <c r="B60" s="14">
        <v>7.9350999999999994</v>
      </c>
      <c r="C60" s="13">
        <v>7.95</v>
      </c>
      <c r="D60" s="12">
        <v>6.4311655555555566E-4</v>
      </c>
      <c r="E60" s="11">
        <v>6.439814814814816E-4</v>
      </c>
      <c r="F60" s="15">
        <v>242</v>
      </c>
      <c r="G60" s="5">
        <f t="shared" si="0"/>
        <v>2.87</v>
      </c>
      <c r="H60" s="13">
        <v>5.75</v>
      </c>
      <c r="I60" s="13">
        <v>19.96</v>
      </c>
      <c r="J60" s="10">
        <v>58</v>
      </c>
      <c r="N60" s="22">
        <v>287</v>
      </c>
    </row>
    <row r="61" spans="2:14" x14ac:dyDescent="0.2">
      <c r="B61" s="14">
        <v>7.9550999999999998</v>
      </c>
      <c r="C61" s="13">
        <v>7.96</v>
      </c>
      <c r="D61" s="12">
        <v>6.4404248148148158E-4</v>
      </c>
      <c r="E61" s="11">
        <v>6.4490740740740752E-4</v>
      </c>
      <c r="F61" s="15">
        <v>241</v>
      </c>
      <c r="G61" s="5">
        <f t="shared" si="0"/>
        <v>2.88</v>
      </c>
      <c r="H61" s="13">
        <v>5.8</v>
      </c>
      <c r="I61" s="13">
        <v>20.22</v>
      </c>
      <c r="J61" s="10">
        <v>59</v>
      </c>
      <c r="N61" s="22">
        <v>288</v>
      </c>
    </row>
    <row r="62" spans="2:14" x14ac:dyDescent="0.2">
      <c r="B62" s="14">
        <v>7.9650999999999996</v>
      </c>
      <c r="C62" s="13">
        <v>7.98</v>
      </c>
      <c r="D62" s="12">
        <v>6.449684074074075E-4</v>
      </c>
      <c r="E62" s="11">
        <v>6.4583333333333344E-4</v>
      </c>
      <c r="F62" s="10">
        <v>240</v>
      </c>
      <c r="G62" s="5">
        <f t="shared" si="0"/>
        <v>2.9</v>
      </c>
      <c r="H62" s="13">
        <v>5.84</v>
      </c>
      <c r="I62" s="13">
        <v>20.47</v>
      </c>
      <c r="J62" s="10">
        <v>60</v>
      </c>
      <c r="N62" s="22">
        <v>290</v>
      </c>
    </row>
    <row r="63" spans="2:14" x14ac:dyDescent="0.2">
      <c r="B63" s="14">
        <v>7.9851000000000001</v>
      </c>
      <c r="C63" s="13">
        <v>8</v>
      </c>
      <c r="D63" s="12">
        <v>6.4589433333333342E-4</v>
      </c>
      <c r="E63" s="11">
        <v>6.4675925925925936E-4</v>
      </c>
      <c r="F63" s="10">
        <v>239</v>
      </c>
      <c r="G63" s="5">
        <f t="shared" si="0"/>
        <v>2.92</v>
      </c>
      <c r="H63" s="13">
        <v>5.88</v>
      </c>
      <c r="I63" s="13">
        <v>20.73</v>
      </c>
      <c r="J63" s="10">
        <v>61</v>
      </c>
      <c r="N63" s="22">
        <v>292</v>
      </c>
    </row>
    <row r="64" spans="2:14" x14ac:dyDescent="0.2">
      <c r="B64" s="14">
        <v>8.0051000000000005</v>
      </c>
      <c r="C64" s="13">
        <v>8.02</v>
      </c>
      <c r="D64" s="12">
        <v>6.4682025925925934E-4</v>
      </c>
      <c r="E64" s="11">
        <v>6.4768518518518528E-4</v>
      </c>
      <c r="F64" s="10">
        <v>238</v>
      </c>
      <c r="G64" s="5">
        <f t="shared" si="0"/>
        <v>2.94</v>
      </c>
      <c r="H64" s="13">
        <v>5.93</v>
      </c>
      <c r="I64" s="13">
        <v>20.98</v>
      </c>
      <c r="J64" s="10">
        <v>62</v>
      </c>
      <c r="N64" s="22">
        <v>294</v>
      </c>
    </row>
    <row r="65" spans="2:14" x14ac:dyDescent="0.2">
      <c r="B65" s="14">
        <v>8.0251000000000001</v>
      </c>
      <c r="C65" s="13">
        <v>8.0399999999999991</v>
      </c>
      <c r="D65" s="12">
        <v>6.4774618518518526E-4</v>
      </c>
      <c r="E65" s="11">
        <v>6.486111111111112E-4</v>
      </c>
      <c r="F65" s="10">
        <v>237</v>
      </c>
      <c r="G65" s="5">
        <f t="shared" si="0"/>
        <v>2.95</v>
      </c>
      <c r="H65" s="13">
        <v>5.97</v>
      </c>
      <c r="I65" s="13">
        <v>21.24</v>
      </c>
      <c r="J65" s="10">
        <v>63</v>
      </c>
      <c r="N65" s="22">
        <v>295</v>
      </c>
    </row>
    <row r="66" spans="2:14" x14ac:dyDescent="0.2">
      <c r="B66" s="14">
        <v>8.0450999999999997</v>
      </c>
      <c r="C66" s="13">
        <v>8.0500000000000007</v>
      </c>
      <c r="D66" s="12">
        <v>6.4867211111111118E-4</v>
      </c>
      <c r="E66" s="11">
        <v>6.4953703703703712E-4</v>
      </c>
      <c r="F66" s="10">
        <v>236</v>
      </c>
      <c r="G66" s="5">
        <f t="shared" ref="G66:G129" si="1">N66/100</f>
        <v>2.97</v>
      </c>
      <c r="H66" s="13">
        <v>6.02</v>
      </c>
      <c r="I66" s="13">
        <v>21.49</v>
      </c>
      <c r="J66" s="10">
        <v>64</v>
      </c>
      <c r="N66" s="22">
        <v>297</v>
      </c>
    </row>
    <row r="67" spans="2:14" x14ac:dyDescent="0.2">
      <c r="B67" s="14">
        <v>8.0551000000000013</v>
      </c>
      <c r="C67" s="13">
        <v>8.07</v>
      </c>
      <c r="D67" s="12">
        <v>6.495980370370371E-4</v>
      </c>
      <c r="E67" s="11">
        <v>6.5046296296296304E-4</v>
      </c>
      <c r="F67" s="10">
        <v>235</v>
      </c>
      <c r="G67" s="5">
        <f t="shared" si="1"/>
        <v>2.99</v>
      </c>
      <c r="H67" s="13">
        <v>6.06</v>
      </c>
      <c r="I67" s="13">
        <v>21.75</v>
      </c>
      <c r="J67" s="10">
        <v>65</v>
      </c>
      <c r="N67" s="22">
        <v>299</v>
      </c>
    </row>
    <row r="68" spans="2:14" x14ac:dyDescent="0.2">
      <c r="B68" s="14">
        <v>8.0751000000000008</v>
      </c>
      <c r="C68" s="13">
        <v>8.09</v>
      </c>
      <c r="D68" s="12">
        <v>6.5052396296296302E-4</v>
      </c>
      <c r="E68" s="11">
        <v>6.5138888888888896E-4</v>
      </c>
      <c r="F68" s="10">
        <v>234</v>
      </c>
      <c r="G68" s="5">
        <f t="shared" si="1"/>
        <v>3</v>
      </c>
      <c r="H68" s="13">
        <v>6.1</v>
      </c>
      <c r="I68" s="13">
        <v>22</v>
      </c>
      <c r="J68" s="10">
        <v>66</v>
      </c>
      <c r="N68" s="22">
        <v>300</v>
      </c>
    </row>
    <row r="69" spans="2:14" x14ac:dyDescent="0.2">
      <c r="B69" s="14">
        <v>8.0951000000000004</v>
      </c>
      <c r="C69" s="13">
        <v>8.11</v>
      </c>
      <c r="D69" s="12">
        <v>6.5144988888888894E-4</v>
      </c>
      <c r="E69" s="11">
        <v>6.5231481481481488E-4</v>
      </c>
      <c r="F69" s="10">
        <v>233</v>
      </c>
      <c r="G69" s="5">
        <f t="shared" si="1"/>
        <v>3.02</v>
      </c>
      <c r="H69" s="13">
        <v>6.15</v>
      </c>
      <c r="I69" s="13">
        <v>22.26</v>
      </c>
      <c r="J69" s="10">
        <v>67</v>
      </c>
      <c r="N69" s="22">
        <v>302</v>
      </c>
    </row>
    <row r="70" spans="2:14" x14ac:dyDescent="0.2">
      <c r="B70" s="14">
        <v>8.1151</v>
      </c>
      <c r="C70" s="13">
        <v>8.1300000000000008</v>
      </c>
      <c r="D70" s="12">
        <v>6.5237581481481486E-4</v>
      </c>
      <c r="E70" s="11">
        <v>6.532407407407408E-4</v>
      </c>
      <c r="F70" s="10">
        <v>232</v>
      </c>
      <c r="G70" s="5">
        <f t="shared" si="1"/>
        <v>3.04</v>
      </c>
      <c r="H70" s="13">
        <v>6.19</v>
      </c>
      <c r="I70" s="13">
        <v>22.51</v>
      </c>
      <c r="J70" s="10">
        <v>68</v>
      </c>
      <c r="N70" s="22">
        <v>304</v>
      </c>
    </row>
    <row r="71" spans="2:14" x14ac:dyDescent="0.2">
      <c r="B71" s="14">
        <v>8.1351000000000013</v>
      </c>
      <c r="C71" s="13">
        <v>8.15</v>
      </c>
      <c r="D71" s="12">
        <v>6.5330174074074078E-4</v>
      </c>
      <c r="E71" s="11">
        <v>6.5416666666666672E-4</v>
      </c>
      <c r="F71" s="10">
        <v>231</v>
      </c>
      <c r="G71" s="5">
        <f t="shared" si="1"/>
        <v>3.06</v>
      </c>
      <c r="H71" s="13">
        <v>6.24</v>
      </c>
      <c r="I71" s="13">
        <v>22.77</v>
      </c>
      <c r="J71" s="10">
        <v>69</v>
      </c>
      <c r="N71" s="22">
        <v>306</v>
      </c>
    </row>
    <row r="72" spans="2:14" x14ac:dyDescent="0.2">
      <c r="B72" s="14">
        <v>8.1551000000000009</v>
      </c>
      <c r="C72" s="13">
        <v>8.16</v>
      </c>
      <c r="D72" s="12">
        <v>6.542276666666667E-4</v>
      </c>
      <c r="E72" s="11">
        <v>6.5509259259259264E-4</v>
      </c>
      <c r="F72" s="10">
        <v>230</v>
      </c>
      <c r="G72" s="5">
        <f t="shared" si="1"/>
        <v>3.07</v>
      </c>
      <c r="H72" s="13">
        <v>6.28</v>
      </c>
      <c r="I72" s="13">
        <v>23.02</v>
      </c>
      <c r="J72" s="10">
        <v>70</v>
      </c>
      <c r="N72" s="22">
        <v>307</v>
      </c>
    </row>
    <row r="73" spans="2:14" x14ac:dyDescent="0.2">
      <c r="B73" s="14">
        <v>8.1651000000000007</v>
      </c>
      <c r="C73" s="13">
        <v>8.18</v>
      </c>
      <c r="D73" s="12">
        <v>6.5515359259259263E-4</v>
      </c>
      <c r="E73" s="11">
        <v>6.5601851851851856E-4</v>
      </c>
      <c r="F73" s="10">
        <v>229</v>
      </c>
      <c r="G73" s="5">
        <f t="shared" si="1"/>
        <v>3.09</v>
      </c>
      <c r="H73" s="13">
        <v>6.32</v>
      </c>
      <c r="I73" s="13">
        <v>23.28</v>
      </c>
      <c r="J73" s="10">
        <v>71</v>
      </c>
      <c r="N73" s="22">
        <v>309</v>
      </c>
    </row>
    <row r="74" spans="2:14" x14ac:dyDescent="0.2">
      <c r="B74" s="14">
        <v>8.1851000000000003</v>
      </c>
      <c r="C74" s="13">
        <v>8.1999999999999993</v>
      </c>
      <c r="D74" s="12">
        <v>6.5607951851851855E-4</v>
      </c>
      <c r="E74" s="11">
        <v>6.5694444444444448E-4</v>
      </c>
      <c r="F74" s="10">
        <v>228</v>
      </c>
      <c r="G74" s="5">
        <f t="shared" si="1"/>
        <v>3.11</v>
      </c>
      <c r="H74" s="13">
        <v>6.37</v>
      </c>
      <c r="I74" s="13">
        <v>23.53</v>
      </c>
      <c r="J74" s="10">
        <v>72</v>
      </c>
      <c r="N74" s="22">
        <v>311</v>
      </c>
    </row>
    <row r="75" spans="2:14" x14ac:dyDescent="0.2">
      <c r="B75" s="14">
        <v>8.2050999999999998</v>
      </c>
      <c r="C75" s="13">
        <v>8.2200000000000006</v>
      </c>
      <c r="D75" s="12">
        <v>6.5700544444444447E-4</v>
      </c>
      <c r="E75" s="11">
        <v>6.578703703703704E-4</v>
      </c>
      <c r="F75" s="10">
        <v>227</v>
      </c>
      <c r="G75" s="5">
        <f t="shared" si="1"/>
        <v>3.12</v>
      </c>
      <c r="H75" s="13">
        <v>6.41</v>
      </c>
      <c r="I75" s="13">
        <v>23.79</v>
      </c>
      <c r="J75" s="10">
        <v>73</v>
      </c>
      <c r="N75" s="22">
        <v>312</v>
      </c>
    </row>
    <row r="76" spans="2:14" x14ac:dyDescent="0.2">
      <c r="B76" s="14">
        <v>8.2251000000000012</v>
      </c>
      <c r="C76" s="13">
        <v>8.24</v>
      </c>
      <c r="D76" s="12">
        <v>6.5793137037037039E-4</v>
      </c>
      <c r="E76" s="11">
        <v>6.5879629629629632E-4</v>
      </c>
      <c r="F76" s="10">
        <v>226</v>
      </c>
      <c r="G76" s="5">
        <f t="shared" si="1"/>
        <v>3.14</v>
      </c>
      <c r="H76" s="13">
        <v>6.46</v>
      </c>
      <c r="I76" s="13">
        <v>24.04</v>
      </c>
      <c r="J76" s="10">
        <v>74</v>
      </c>
      <c r="N76" s="22">
        <v>314</v>
      </c>
    </row>
    <row r="77" spans="2:14" x14ac:dyDescent="0.2">
      <c r="B77" s="14">
        <v>8.2451000000000008</v>
      </c>
      <c r="C77" s="13">
        <v>8.26</v>
      </c>
      <c r="D77" s="12">
        <v>6.5885729629629631E-4</v>
      </c>
      <c r="E77" s="11">
        <v>6.5972222222222224E-4</v>
      </c>
      <c r="F77" s="10">
        <v>225</v>
      </c>
      <c r="G77" s="5">
        <f t="shared" si="1"/>
        <v>3.16</v>
      </c>
      <c r="H77" s="13">
        <v>6.5</v>
      </c>
      <c r="I77" s="13">
        <v>24.3</v>
      </c>
      <c r="J77" s="10">
        <v>75</v>
      </c>
      <c r="N77" s="22">
        <v>316</v>
      </c>
    </row>
    <row r="78" spans="2:14" x14ac:dyDescent="0.2">
      <c r="B78" s="14">
        <v>8.2651000000000003</v>
      </c>
      <c r="C78" s="13">
        <v>8.27</v>
      </c>
      <c r="D78" s="12">
        <v>6.5978322222222223E-4</v>
      </c>
      <c r="E78" s="11">
        <v>6.6064814814814816E-4</v>
      </c>
      <c r="F78" s="10">
        <v>224</v>
      </c>
      <c r="G78" s="5">
        <f t="shared" si="1"/>
        <v>3.18</v>
      </c>
      <c r="H78" s="13">
        <v>6.54</v>
      </c>
      <c r="I78" s="13">
        <v>24.56</v>
      </c>
      <c r="J78" s="10">
        <v>76</v>
      </c>
      <c r="N78" s="22">
        <v>318</v>
      </c>
    </row>
    <row r="79" spans="2:14" x14ac:dyDescent="0.2">
      <c r="B79" s="14">
        <v>8.2751000000000001</v>
      </c>
      <c r="C79" s="13">
        <v>8.2899999999999991</v>
      </c>
      <c r="D79" s="12">
        <v>6.6070914814814815E-4</v>
      </c>
      <c r="E79" s="11">
        <v>6.6157407407407408E-4</v>
      </c>
      <c r="F79" s="10">
        <v>223</v>
      </c>
      <c r="G79" s="5">
        <f t="shared" si="1"/>
        <v>3.19</v>
      </c>
      <c r="H79" s="13">
        <v>6.59</v>
      </c>
      <c r="I79" s="13">
        <v>24.81</v>
      </c>
      <c r="J79" s="10">
        <v>77</v>
      </c>
      <c r="N79" s="22">
        <v>319</v>
      </c>
    </row>
    <row r="80" spans="2:14" x14ac:dyDescent="0.2">
      <c r="B80" s="14">
        <v>8.2950999999999997</v>
      </c>
      <c r="C80" s="13">
        <v>8.31</v>
      </c>
      <c r="D80" s="12">
        <v>6.6163507407407407E-4</v>
      </c>
      <c r="E80" s="11">
        <v>6.625E-4</v>
      </c>
      <c r="F80" s="10">
        <v>222</v>
      </c>
      <c r="G80" s="5">
        <f t="shared" si="1"/>
        <v>3.21</v>
      </c>
      <c r="H80" s="13">
        <v>6.63</v>
      </c>
      <c r="I80" s="13">
        <v>25.07</v>
      </c>
      <c r="J80" s="10">
        <v>78</v>
      </c>
      <c r="N80" s="22">
        <v>321</v>
      </c>
    </row>
    <row r="81" spans="2:14" x14ac:dyDescent="0.2">
      <c r="B81" s="14">
        <v>8.315100000000001</v>
      </c>
      <c r="C81" s="13">
        <v>8.33</v>
      </c>
      <c r="D81" s="12">
        <v>6.6256099999999999E-4</v>
      </c>
      <c r="E81" s="11">
        <v>6.6342592592592592E-4</v>
      </c>
      <c r="F81" s="10">
        <v>221</v>
      </c>
      <c r="G81" s="5">
        <f t="shared" si="1"/>
        <v>3.23</v>
      </c>
      <c r="H81" s="13">
        <v>6.68</v>
      </c>
      <c r="I81" s="13">
        <v>25.32</v>
      </c>
      <c r="J81" s="10">
        <v>79</v>
      </c>
      <c r="N81" s="22">
        <v>323</v>
      </c>
    </row>
    <row r="82" spans="2:14" x14ac:dyDescent="0.2">
      <c r="B82" s="14">
        <v>8.3351000000000006</v>
      </c>
      <c r="C82" s="13">
        <v>8.35</v>
      </c>
      <c r="D82" s="12">
        <v>6.6348692592592591E-4</v>
      </c>
      <c r="E82" s="11">
        <v>6.6435185185185184E-4</v>
      </c>
      <c r="F82" s="10">
        <v>220</v>
      </c>
      <c r="G82" s="5">
        <f t="shared" si="1"/>
        <v>3.24</v>
      </c>
      <c r="H82" s="13">
        <v>6.72</v>
      </c>
      <c r="I82" s="13">
        <v>25.58</v>
      </c>
      <c r="J82" s="10">
        <v>80</v>
      </c>
      <c r="N82" s="22">
        <v>324</v>
      </c>
    </row>
    <row r="83" spans="2:14" x14ac:dyDescent="0.2">
      <c r="B83" s="14">
        <v>8.3551000000000002</v>
      </c>
      <c r="C83" s="13">
        <v>8.36</v>
      </c>
      <c r="D83" s="12">
        <v>6.6441285185185183E-4</v>
      </c>
      <c r="E83" s="11">
        <v>6.6527777777777776E-4</v>
      </c>
      <c r="F83" s="10">
        <v>219</v>
      </c>
      <c r="G83" s="5">
        <f t="shared" si="1"/>
        <v>3.26</v>
      </c>
      <c r="H83" s="13">
        <v>6.76</v>
      </c>
      <c r="I83" s="13">
        <v>25.83</v>
      </c>
      <c r="J83" s="10">
        <v>81</v>
      </c>
      <c r="N83" s="22">
        <v>326</v>
      </c>
    </row>
    <row r="84" spans="2:14" x14ac:dyDescent="0.2">
      <c r="B84" s="14">
        <v>8.3651</v>
      </c>
      <c r="C84" s="13">
        <v>8.3800000000000008</v>
      </c>
      <c r="D84" s="12">
        <v>6.6533877777777775E-4</v>
      </c>
      <c r="E84" s="11">
        <v>6.6620370370370368E-4</v>
      </c>
      <c r="F84" s="10">
        <v>218</v>
      </c>
      <c r="G84" s="5">
        <f t="shared" si="1"/>
        <v>3.28</v>
      </c>
      <c r="H84" s="13">
        <v>6.81</v>
      </c>
      <c r="I84" s="13">
        <v>26.09</v>
      </c>
      <c r="J84" s="10">
        <v>82</v>
      </c>
      <c r="N84" s="22">
        <v>328</v>
      </c>
    </row>
    <row r="85" spans="2:14" x14ac:dyDescent="0.2">
      <c r="B85" s="14">
        <v>8.3851000000000013</v>
      </c>
      <c r="C85" s="13">
        <v>8.4</v>
      </c>
      <c r="D85" s="12">
        <v>6.6626470370370367E-4</v>
      </c>
      <c r="E85" s="11">
        <v>6.671296296296296E-4</v>
      </c>
      <c r="F85" s="10">
        <v>217</v>
      </c>
      <c r="G85" s="5">
        <f t="shared" si="1"/>
        <v>3.3</v>
      </c>
      <c r="H85" s="13">
        <v>6.85</v>
      </c>
      <c r="I85" s="13">
        <v>26.34</v>
      </c>
      <c r="J85" s="10">
        <v>83</v>
      </c>
      <c r="N85" s="22">
        <v>330</v>
      </c>
    </row>
    <row r="86" spans="2:14" x14ac:dyDescent="0.2">
      <c r="B86" s="14">
        <v>8.4051000000000009</v>
      </c>
      <c r="C86" s="13">
        <v>8.42</v>
      </c>
      <c r="D86" s="12">
        <v>6.6719062962962959E-4</v>
      </c>
      <c r="E86" s="11">
        <v>6.6805555555555552E-4</v>
      </c>
      <c r="F86" s="10">
        <v>216</v>
      </c>
      <c r="G86" s="5">
        <f t="shared" si="1"/>
        <v>3.31</v>
      </c>
      <c r="H86" s="13">
        <v>6.9</v>
      </c>
      <c r="I86" s="13">
        <v>26.6</v>
      </c>
      <c r="J86" s="10">
        <v>84</v>
      </c>
      <c r="N86" s="22">
        <v>331</v>
      </c>
    </row>
    <row r="87" spans="2:14" x14ac:dyDescent="0.2">
      <c r="B87" s="14">
        <v>8.4251000000000005</v>
      </c>
      <c r="C87" s="13">
        <v>8.44</v>
      </c>
      <c r="D87" s="12">
        <v>6.6811655555555551E-4</v>
      </c>
      <c r="E87" s="11">
        <v>6.6898148148148145E-4</v>
      </c>
      <c r="F87" s="10">
        <v>215</v>
      </c>
      <c r="G87" s="5">
        <f t="shared" si="1"/>
        <v>3.33</v>
      </c>
      <c r="H87" s="13">
        <v>6.94</v>
      </c>
      <c r="I87" s="13">
        <v>26.85</v>
      </c>
      <c r="J87" s="10">
        <v>85</v>
      </c>
      <c r="N87" s="22">
        <v>333</v>
      </c>
    </row>
    <row r="88" spans="2:14" x14ac:dyDescent="0.2">
      <c r="B88" s="14">
        <v>8.4451000000000001</v>
      </c>
      <c r="C88" s="13">
        <v>8.4600000000000009</v>
      </c>
      <c r="D88" s="12">
        <v>6.6904248148148143E-4</v>
      </c>
      <c r="E88" s="11">
        <v>6.6990740740740737E-4</v>
      </c>
      <c r="F88" s="10">
        <v>214</v>
      </c>
      <c r="G88" s="5">
        <f t="shared" si="1"/>
        <v>3.35</v>
      </c>
      <c r="H88" s="13">
        <v>6.98</v>
      </c>
      <c r="I88" s="13">
        <v>27.11</v>
      </c>
      <c r="J88" s="10">
        <v>86</v>
      </c>
      <c r="N88" s="22">
        <v>335</v>
      </c>
    </row>
    <row r="89" spans="2:14" x14ac:dyDescent="0.2">
      <c r="B89" s="14">
        <v>8.4651000000000014</v>
      </c>
      <c r="C89" s="13">
        <v>8.4700000000000006</v>
      </c>
      <c r="D89" s="12">
        <v>6.6996840740740735E-4</v>
      </c>
      <c r="E89" s="11">
        <v>6.7083333333333329E-4</v>
      </c>
      <c r="F89" s="10">
        <v>213</v>
      </c>
      <c r="G89" s="5">
        <f t="shared" si="1"/>
        <v>3.36</v>
      </c>
      <c r="H89" s="13">
        <v>7.03</v>
      </c>
      <c r="I89" s="13">
        <v>27.36</v>
      </c>
      <c r="J89" s="10">
        <v>87</v>
      </c>
      <c r="N89" s="22">
        <v>336</v>
      </c>
    </row>
    <row r="90" spans="2:14" x14ac:dyDescent="0.2">
      <c r="B90" s="14">
        <v>8.4751000000000012</v>
      </c>
      <c r="C90" s="13">
        <v>8.49</v>
      </c>
      <c r="D90" s="12">
        <v>6.7089433333333327E-4</v>
      </c>
      <c r="E90" s="11">
        <v>6.7175925925925921E-4</v>
      </c>
      <c r="F90" s="10">
        <v>212</v>
      </c>
      <c r="G90" s="5">
        <f t="shared" si="1"/>
        <v>3.38</v>
      </c>
      <c r="H90" s="13">
        <v>7.07</v>
      </c>
      <c r="I90" s="13">
        <v>27.62</v>
      </c>
      <c r="J90" s="10">
        <v>88</v>
      </c>
      <c r="N90" s="22">
        <v>338</v>
      </c>
    </row>
    <row r="91" spans="2:14" x14ac:dyDescent="0.2">
      <c r="B91" s="14">
        <v>8.4951000000000008</v>
      </c>
      <c r="C91" s="13">
        <v>8.51</v>
      </c>
      <c r="D91" s="12">
        <v>6.7182025925925919E-4</v>
      </c>
      <c r="E91" s="11">
        <v>6.7268518518518513E-4</v>
      </c>
      <c r="F91" s="10">
        <v>211</v>
      </c>
      <c r="G91" s="5">
        <f t="shared" si="1"/>
        <v>3.4</v>
      </c>
      <c r="H91" s="13">
        <v>7.12</v>
      </c>
      <c r="I91" s="13">
        <v>27.87</v>
      </c>
      <c r="J91" s="10">
        <v>89</v>
      </c>
      <c r="N91" s="22">
        <v>340</v>
      </c>
    </row>
    <row r="92" spans="2:14" x14ac:dyDescent="0.2">
      <c r="B92" s="14">
        <v>8.5151000000000003</v>
      </c>
      <c r="C92" s="13">
        <v>8.5299999999999994</v>
      </c>
      <c r="D92" s="12">
        <v>6.7274618518518511E-4</v>
      </c>
      <c r="E92" s="11">
        <v>6.7361111111111105E-4</v>
      </c>
      <c r="F92" s="10">
        <v>210</v>
      </c>
      <c r="G92" s="5">
        <f t="shared" si="1"/>
        <v>3.42</v>
      </c>
      <c r="H92" s="13">
        <v>7.16</v>
      </c>
      <c r="I92" s="13">
        <v>28.13</v>
      </c>
      <c r="J92" s="10">
        <v>90</v>
      </c>
      <c r="N92" s="22">
        <v>342</v>
      </c>
    </row>
    <row r="93" spans="2:14" x14ac:dyDescent="0.2">
      <c r="B93" s="14">
        <v>8.5350999999999999</v>
      </c>
      <c r="C93" s="13">
        <v>8.5500000000000007</v>
      </c>
      <c r="D93" s="12">
        <v>6.7367211111111103E-4</v>
      </c>
      <c r="E93" s="11">
        <v>6.7453703703703697E-4</v>
      </c>
      <c r="F93" s="10">
        <v>209</v>
      </c>
      <c r="G93" s="5">
        <f t="shared" si="1"/>
        <v>3.43</v>
      </c>
      <c r="H93" s="13">
        <v>7.2</v>
      </c>
      <c r="I93" s="13">
        <v>28.38</v>
      </c>
      <c r="J93" s="10">
        <v>91</v>
      </c>
      <c r="N93" s="22">
        <v>343</v>
      </c>
    </row>
    <row r="94" spans="2:14" x14ac:dyDescent="0.2">
      <c r="B94" s="14">
        <v>8.5551000000000013</v>
      </c>
      <c r="C94" s="13">
        <v>8.56</v>
      </c>
      <c r="D94" s="12">
        <v>6.7459803703703695E-4</v>
      </c>
      <c r="E94" s="11">
        <v>6.7546296296296289E-4</v>
      </c>
      <c r="F94" s="10">
        <v>208</v>
      </c>
      <c r="G94" s="5">
        <f t="shared" si="1"/>
        <v>3.45</v>
      </c>
      <c r="H94" s="13">
        <v>7.25</v>
      </c>
      <c r="I94" s="13">
        <v>28.64</v>
      </c>
      <c r="J94" s="10">
        <v>92</v>
      </c>
      <c r="N94" s="22">
        <v>345</v>
      </c>
    </row>
    <row r="95" spans="2:14" x14ac:dyDescent="0.2">
      <c r="B95" s="14">
        <v>8.565100000000001</v>
      </c>
      <c r="C95" s="13">
        <v>8.58</v>
      </c>
      <c r="D95" s="12">
        <v>6.7552396296296287E-4</v>
      </c>
      <c r="E95" s="11">
        <v>6.7638888888888881E-4</v>
      </c>
      <c r="F95" s="10">
        <v>207</v>
      </c>
      <c r="G95" s="5">
        <f t="shared" si="1"/>
        <v>3.47</v>
      </c>
      <c r="H95" s="13">
        <v>7.29</v>
      </c>
      <c r="I95" s="13">
        <v>28.89</v>
      </c>
      <c r="J95" s="10">
        <v>93</v>
      </c>
      <c r="N95" s="22">
        <v>347</v>
      </c>
    </row>
    <row r="96" spans="2:14" x14ac:dyDescent="0.2">
      <c r="B96" s="14">
        <v>8.5851000000000006</v>
      </c>
      <c r="C96" s="13">
        <v>8.6</v>
      </c>
      <c r="D96" s="12">
        <v>6.7644988888888879E-4</v>
      </c>
      <c r="E96" s="11">
        <v>6.7731481481481473E-4</v>
      </c>
      <c r="F96" s="10">
        <v>206</v>
      </c>
      <c r="G96" s="5">
        <f t="shared" si="1"/>
        <v>3.49</v>
      </c>
      <c r="H96" s="13">
        <v>7.34</v>
      </c>
      <c r="I96" s="13">
        <v>29.15</v>
      </c>
      <c r="J96" s="10">
        <v>94</v>
      </c>
      <c r="N96" s="22">
        <v>349</v>
      </c>
    </row>
    <row r="97" spans="2:14" x14ac:dyDescent="0.2">
      <c r="B97" s="14">
        <v>8.6051000000000002</v>
      </c>
      <c r="C97" s="13">
        <v>8.6199999999999992</v>
      </c>
      <c r="D97" s="12">
        <v>6.7737581481481471E-4</v>
      </c>
      <c r="E97" s="11">
        <v>6.7824074074074065E-4</v>
      </c>
      <c r="F97" s="10">
        <v>205</v>
      </c>
      <c r="G97" s="5">
        <f t="shared" si="1"/>
        <v>3.5</v>
      </c>
      <c r="H97" s="13">
        <v>7.38</v>
      </c>
      <c r="I97" s="13">
        <v>29.4</v>
      </c>
      <c r="J97" s="10">
        <v>95</v>
      </c>
      <c r="N97" s="22">
        <v>350</v>
      </c>
    </row>
    <row r="98" spans="2:14" x14ac:dyDescent="0.2">
      <c r="B98" s="14">
        <v>8.6250999999999998</v>
      </c>
      <c r="C98" s="13">
        <v>8.64</v>
      </c>
      <c r="D98" s="12">
        <v>6.7830174074074063E-4</v>
      </c>
      <c r="E98" s="11">
        <v>6.7916666666666657E-4</v>
      </c>
      <c r="F98" s="10">
        <v>204</v>
      </c>
      <c r="G98" s="5">
        <f t="shared" si="1"/>
        <v>3.52</v>
      </c>
      <c r="H98" s="13">
        <v>7.42</v>
      </c>
      <c r="I98" s="13">
        <v>29.66</v>
      </c>
      <c r="J98" s="10">
        <v>96</v>
      </c>
      <c r="N98" s="22">
        <v>352</v>
      </c>
    </row>
    <row r="99" spans="2:14" x14ac:dyDescent="0.2">
      <c r="B99" s="14">
        <v>8.6451000000000011</v>
      </c>
      <c r="C99" s="13">
        <v>8.66</v>
      </c>
      <c r="D99" s="12">
        <v>6.7922766666666655E-4</v>
      </c>
      <c r="E99" s="11">
        <v>6.8009259259259249E-4</v>
      </c>
      <c r="F99" s="10">
        <v>203</v>
      </c>
      <c r="G99" s="5">
        <f t="shared" si="1"/>
        <v>3.54</v>
      </c>
      <c r="H99" s="13">
        <v>7.47</v>
      </c>
      <c r="I99" s="13">
        <v>29.91</v>
      </c>
      <c r="J99" s="10">
        <v>97</v>
      </c>
      <c r="N99" s="22">
        <v>354</v>
      </c>
    </row>
    <row r="100" spans="2:14" x14ac:dyDescent="0.2">
      <c r="B100" s="14">
        <v>8.6651000000000007</v>
      </c>
      <c r="C100" s="13">
        <v>8.67</v>
      </c>
      <c r="D100" s="12">
        <v>6.8015359259259247E-4</v>
      </c>
      <c r="E100" s="11">
        <v>6.8101851851851841E-4</v>
      </c>
      <c r="F100" s="10">
        <v>202</v>
      </c>
      <c r="G100" s="5">
        <f t="shared" si="1"/>
        <v>3.55</v>
      </c>
      <c r="H100" s="13">
        <v>7.51</v>
      </c>
      <c r="I100" s="13">
        <v>30.17</v>
      </c>
      <c r="J100" s="10">
        <v>98</v>
      </c>
      <c r="N100" s="22">
        <v>355</v>
      </c>
    </row>
    <row r="101" spans="2:14" x14ac:dyDescent="0.2">
      <c r="B101" s="14">
        <v>8.6751000000000005</v>
      </c>
      <c r="C101" s="13">
        <v>8.69</v>
      </c>
      <c r="D101" s="12">
        <v>6.8107951851851839E-4</v>
      </c>
      <c r="E101" s="11">
        <v>6.8194444444444433E-4</v>
      </c>
      <c r="F101" s="10">
        <v>201</v>
      </c>
      <c r="G101" s="5">
        <f t="shared" si="1"/>
        <v>3.57</v>
      </c>
      <c r="H101" s="13">
        <v>7.56</v>
      </c>
      <c r="I101" s="13">
        <v>30.42</v>
      </c>
      <c r="J101" s="10">
        <v>99</v>
      </c>
      <c r="N101" s="22">
        <v>357</v>
      </c>
    </row>
    <row r="102" spans="2:14" x14ac:dyDescent="0.2">
      <c r="B102" s="14">
        <v>8.6951000000000001</v>
      </c>
      <c r="C102" s="19">
        <v>8.7100000000000009</v>
      </c>
      <c r="D102" s="12">
        <v>6.8200544444444431E-4</v>
      </c>
      <c r="E102" s="21">
        <v>6.8287037037037025E-4</v>
      </c>
      <c r="F102" s="18">
        <v>200</v>
      </c>
      <c r="G102" s="5">
        <f t="shared" si="1"/>
        <v>3.59</v>
      </c>
      <c r="H102" s="19">
        <v>7.6</v>
      </c>
      <c r="I102" s="19">
        <v>30.68</v>
      </c>
      <c r="J102" s="18">
        <v>100</v>
      </c>
      <c r="N102" s="20">
        <v>359</v>
      </c>
    </row>
    <row r="103" spans="2:14" x14ac:dyDescent="0.2">
      <c r="B103" s="14">
        <v>8.7151000000000014</v>
      </c>
      <c r="C103" s="13">
        <v>8.73</v>
      </c>
      <c r="D103" s="12">
        <v>6.8293137037037023E-4</v>
      </c>
      <c r="E103" s="11">
        <v>6.8391203703703734E-4</v>
      </c>
      <c r="F103" s="10">
        <v>199</v>
      </c>
      <c r="G103" s="5">
        <f t="shared" si="1"/>
        <v>3.61</v>
      </c>
      <c r="H103" s="13">
        <v>7.64</v>
      </c>
      <c r="I103" s="13">
        <v>30.91</v>
      </c>
      <c r="J103" s="10">
        <v>101</v>
      </c>
      <c r="N103" s="22">
        <v>361</v>
      </c>
    </row>
    <row r="104" spans="2:14" x14ac:dyDescent="0.2">
      <c r="B104" s="14">
        <v>8.735100000000001</v>
      </c>
      <c r="C104" s="13">
        <v>8.75</v>
      </c>
      <c r="D104" s="12">
        <v>6.8397303703703733E-4</v>
      </c>
      <c r="E104" s="11">
        <v>6.84953703703704E-4</v>
      </c>
      <c r="F104" s="10">
        <v>198</v>
      </c>
      <c r="G104" s="5">
        <f t="shared" si="1"/>
        <v>3.62</v>
      </c>
      <c r="H104" s="13">
        <v>7.68</v>
      </c>
      <c r="I104" s="13">
        <v>31.14</v>
      </c>
      <c r="J104" s="10">
        <v>102</v>
      </c>
      <c r="N104" s="22">
        <v>362</v>
      </c>
    </row>
    <row r="105" spans="2:14" x14ac:dyDescent="0.2">
      <c r="B105" s="14">
        <v>8.7551000000000005</v>
      </c>
      <c r="C105" s="13">
        <v>8.77</v>
      </c>
      <c r="D105" s="12">
        <v>6.8501470370370399E-4</v>
      </c>
      <c r="E105" s="11">
        <v>6.8599537037037066E-4</v>
      </c>
      <c r="F105" s="10">
        <v>197</v>
      </c>
      <c r="G105" s="5">
        <f t="shared" si="1"/>
        <v>3.64</v>
      </c>
      <c r="H105" s="13">
        <v>7.72</v>
      </c>
      <c r="I105" s="13">
        <v>31.38</v>
      </c>
      <c r="J105" s="10">
        <v>103</v>
      </c>
      <c r="N105" s="22">
        <v>364</v>
      </c>
    </row>
    <row r="106" spans="2:14" x14ac:dyDescent="0.2">
      <c r="B106" s="14">
        <v>8.7751000000000001</v>
      </c>
      <c r="C106" s="13">
        <v>8.7899999999999991</v>
      </c>
      <c r="D106" s="12">
        <v>6.8605637037037065E-4</v>
      </c>
      <c r="E106" s="11">
        <v>6.8703703703703733E-4</v>
      </c>
      <c r="F106" s="10">
        <v>196</v>
      </c>
      <c r="G106" s="5">
        <f t="shared" si="1"/>
        <v>3.65</v>
      </c>
      <c r="H106" s="13">
        <v>7.76</v>
      </c>
      <c r="I106" s="13">
        <v>31.61</v>
      </c>
      <c r="J106" s="10">
        <v>104</v>
      </c>
      <c r="N106" s="22">
        <v>365</v>
      </c>
    </row>
    <row r="107" spans="2:14" x14ac:dyDescent="0.2">
      <c r="B107" s="14">
        <v>8.7950999999999997</v>
      </c>
      <c r="C107" s="13">
        <v>8.81</v>
      </c>
      <c r="D107" s="12">
        <v>6.8709803703703731E-4</v>
      </c>
      <c r="E107" s="11">
        <v>6.8807870370370399E-4</v>
      </c>
      <c r="F107" s="10">
        <v>195</v>
      </c>
      <c r="G107" s="5">
        <f t="shared" si="1"/>
        <v>3.67</v>
      </c>
      <c r="H107" s="13">
        <v>7.8</v>
      </c>
      <c r="I107" s="13">
        <v>31.84</v>
      </c>
      <c r="J107" s="10">
        <v>105</v>
      </c>
      <c r="N107" s="22">
        <v>367</v>
      </c>
    </row>
    <row r="108" spans="2:14" x14ac:dyDescent="0.2">
      <c r="B108" s="14">
        <v>8.815100000000001</v>
      </c>
      <c r="C108" s="13">
        <v>8.83</v>
      </c>
      <c r="D108" s="12">
        <v>6.8813970370370397E-4</v>
      </c>
      <c r="E108" s="11">
        <v>6.8912037037037065E-4</v>
      </c>
      <c r="F108" s="10">
        <v>194</v>
      </c>
      <c r="G108" s="5">
        <f t="shared" si="1"/>
        <v>3.68</v>
      </c>
      <c r="H108" s="13">
        <v>7.84</v>
      </c>
      <c r="I108" s="13">
        <v>32.07</v>
      </c>
      <c r="J108" s="10">
        <v>106</v>
      </c>
      <c r="N108" s="22">
        <v>368</v>
      </c>
    </row>
    <row r="109" spans="2:14" x14ac:dyDescent="0.2">
      <c r="B109" s="14">
        <v>8.8351000000000006</v>
      </c>
      <c r="C109" s="13">
        <v>8.85</v>
      </c>
      <c r="D109" s="12">
        <v>6.8918137037037063E-4</v>
      </c>
      <c r="E109" s="11">
        <v>6.9016203703703731E-4</v>
      </c>
      <c r="F109" s="10">
        <v>193</v>
      </c>
      <c r="G109" s="5">
        <f t="shared" si="1"/>
        <v>3.7</v>
      </c>
      <c r="H109" s="13">
        <v>7.88</v>
      </c>
      <c r="I109" s="13">
        <v>32.299999999999997</v>
      </c>
      <c r="J109" s="10">
        <v>107</v>
      </c>
      <c r="N109" s="22">
        <v>370</v>
      </c>
    </row>
    <row r="110" spans="2:14" x14ac:dyDescent="0.2">
      <c r="B110" s="14">
        <v>8.8551000000000002</v>
      </c>
      <c r="C110" s="13">
        <v>8.8699999999999992</v>
      </c>
      <c r="D110" s="12">
        <v>6.9022303703703729E-4</v>
      </c>
      <c r="E110" s="11">
        <v>6.9120370370370397E-4</v>
      </c>
      <c r="F110" s="10">
        <v>192</v>
      </c>
      <c r="G110" s="5">
        <f t="shared" si="1"/>
        <v>3.71</v>
      </c>
      <c r="H110" s="13">
        <v>7.92</v>
      </c>
      <c r="I110" s="13">
        <v>32.54</v>
      </c>
      <c r="J110" s="10">
        <v>108</v>
      </c>
      <c r="N110" s="22">
        <v>371</v>
      </c>
    </row>
    <row r="111" spans="2:14" x14ac:dyDescent="0.2">
      <c r="B111" s="14">
        <v>8.8750999999999998</v>
      </c>
      <c r="C111" s="13">
        <v>8.9</v>
      </c>
      <c r="D111" s="12">
        <v>6.9126470370370395E-4</v>
      </c>
      <c r="E111" s="11">
        <v>6.9224537037037063E-4</v>
      </c>
      <c r="F111" s="10">
        <v>191</v>
      </c>
      <c r="G111" s="5">
        <f t="shared" si="1"/>
        <v>3.73</v>
      </c>
      <c r="H111" s="13">
        <v>7.96</v>
      </c>
      <c r="I111" s="13">
        <v>32.770000000000003</v>
      </c>
      <c r="J111" s="10">
        <v>109</v>
      </c>
      <c r="N111" s="22">
        <v>373</v>
      </c>
    </row>
    <row r="112" spans="2:14" x14ac:dyDescent="0.2">
      <c r="B112" s="14">
        <v>8.9051000000000009</v>
      </c>
      <c r="C112" s="13">
        <v>8.92</v>
      </c>
      <c r="D112" s="12">
        <v>6.9230637037037061E-4</v>
      </c>
      <c r="E112" s="11">
        <v>6.9328703703703729E-4</v>
      </c>
      <c r="F112" s="10">
        <v>190</v>
      </c>
      <c r="G112" s="5">
        <f t="shared" si="1"/>
        <v>3.75</v>
      </c>
      <c r="H112" s="13">
        <v>8</v>
      </c>
      <c r="I112" s="13">
        <v>33</v>
      </c>
      <c r="J112" s="10">
        <v>110</v>
      </c>
      <c r="N112" s="22">
        <v>375</v>
      </c>
    </row>
    <row r="113" spans="2:14" x14ac:dyDescent="0.2">
      <c r="B113" s="14">
        <v>8.9251000000000005</v>
      </c>
      <c r="C113" s="13">
        <v>8.94</v>
      </c>
      <c r="D113" s="12">
        <v>6.9334803703703727E-4</v>
      </c>
      <c r="E113" s="11">
        <v>6.9432870370370395E-4</v>
      </c>
      <c r="F113" s="10">
        <v>189</v>
      </c>
      <c r="G113" s="5">
        <f t="shared" si="1"/>
        <v>3.76</v>
      </c>
      <c r="H113" s="13">
        <v>8.0399999999999991</v>
      </c>
      <c r="I113" s="13">
        <v>33.229999999999997</v>
      </c>
      <c r="J113" s="10">
        <v>111</v>
      </c>
      <c r="N113" s="22">
        <v>376</v>
      </c>
    </row>
    <row r="114" spans="2:14" x14ac:dyDescent="0.2">
      <c r="B114" s="14">
        <v>8.9451000000000001</v>
      </c>
      <c r="C114" s="13">
        <v>8.9600000000000009</v>
      </c>
      <c r="D114" s="12">
        <v>6.9438970370370393E-4</v>
      </c>
      <c r="E114" s="11">
        <v>6.9537037037037061E-4</v>
      </c>
      <c r="F114" s="10">
        <v>188</v>
      </c>
      <c r="G114" s="5">
        <f t="shared" si="1"/>
        <v>3.78</v>
      </c>
      <c r="H114" s="13">
        <v>8.08</v>
      </c>
      <c r="I114" s="13">
        <v>33.46</v>
      </c>
      <c r="J114" s="10">
        <v>112</v>
      </c>
      <c r="N114" s="22">
        <v>378</v>
      </c>
    </row>
    <row r="115" spans="2:14" x14ac:dyDescent="0.2">
      <c r="B115" s="14">
        <v>8.9651000000000014</v>
      </c>
      <c r="C115" s="13">
        <v>8.98</v>
      </c>
      <c r="D115" s="12">
        <v>6.9543137037037059E-4</v>
      </c>
      <c r="E115" s="11">
        <v>6.9641203703703727E-4</v>
      </c>
      <c r="F115" s="10">
        <v>187</v>
      </c>
      <c r="G115" s="5">
        <f t="shared" si="1"/>
        <v>3.79</v>
      </c>
      <c r="H115" s="13">
        <v>8.1199999999999992</v>
      </c>
      <c r="I115" s="13">
        <v>33.700000000000003</v>
      </c>
      <c r="J115" s="10">
        <v>113</v>
      </c>
      <c r="N115" s="22">
        <v>379</v>
      </c>
    </row>
    <row r="116" spans="2:14" x14ac:dyDescent="0.2">
      <c r="B116" s="14">
        <v>8.985100000000001</v>
      </c>
      <c r="C116" s="13">
        <v>9</v>
      </c>
      <c r="D116" s="12">
        <v>6.9647303703703725E-4</v>
      </c>
      <c r="E116" s="11">
        <v>6.9745370370370393E-4</v>
      </c>
      <c r="F116" s="10">
        <v>186</v>
      </c>
      <c r="G116" s="5">
        <f t="shared" si="1"/>
        <v>3.81</v>
      </c>
      <c r="H116" s="13">
        <v>8.16</v>
      </c>
      <c r="I116" s="13">
        <v>33.93</v>
      </c>
      <c r="J116" s="10">
        <v>114</v>
      </c>
      <c r="N116" s="22">
        <v>381</v>
      </c>
    </row>
    <row r="117" spans="2:14" x14ac:dyDescent="0.2">
      <c r="B117" s="14">
        <v>9.0051000000000005</v>
      </c>
      <c r="C117" s="13">
        <v>9.02</v>
      </c>
      <c r="D117" s="12">
        <v>6.9751470370370391E-4</v>
      </c>
      <c r="E117" s="11">
        <v>6.9849537037037059E-4</v>
      </c>
      <c r="F117" s="10">
        <v>185</v>
      </c>
      <c r="G117" s="5">
        <f t="shared" si="1"/>
        <v>3.82</v>
      </c>
      <c r="H117" s="13">
        <v>8.1999999999999993</v>
      </c>
      <c r="I117" s="13">
        <v>34.159999999999997</v>
      </c>
      <c r="J117" s="10">
        <v>115</v>
      </c>
      <c r="N117" s="22">
        <v>382</v>
      </c>
    </row>
    <row r="118" spans="2:14" x14ac:dyDescent="0.2">
      <c r="B118" s="14">
        <v>9.0251000000000001</v>
      </c>
      <c r="C118" s="13">
        <v>9.0399999999999991</v>
      </c>
      <c r="D118" s="12">
        <v>6.9855637037037057E-4</v>
      </c>
      <c r="E118" s="11">
        <v>6.9953703703703725E-4</v>
      </c>
      <c r="F118" s="10">
        <v>184</v>
      </c>
      <c r="G118" s="5">
        <f t="shared" si="1"/>
        <v>3.84</v>
      </c>
      <c r="H118" s="13">
        <v>8.24</v>
      </c>
      <c r="I118" s="13">
        <v>34.39</v>
      </c>
      <c r="J118" s="10">
        <v>116</v>
      </c>
      <c r="N118" s="22">
        <v>384</v>
      </c>
    </row>
    <row r="119" spans="2:14" x14ac:dyDescent="0.2">
      <c r="B119" s="14">
        <v>9.0450999999999997</v>
      </c>
      <c r="C119" s="13">
        <v>9.06</v>
      </c>
      <c r="D119" s="12">
        <v>6.9959803703703723E-4</v>
      </c>
      <c r="E119" s="11">
        <v>7.0057870370370391E-4</v>
      </c>
      <c r="F119" s="10">
        <v>183</v>
      </c>
      <c r="G119" s="5">
        <f t="shared" si="1"/>
        <v>3.86</v>
      </c>
      <c r="H119" s="13">
        <v>8.2799999999999994</v>
      </c>
      <c r="I119" s="13">
        <v>34.619999999999997</v>
      </c>
      <c r="J119" s="10">
        <v>117</v>
      </c>
      <c r="N119" s="22">
        <v>386</v>
      </c>
    </row>
    <row r="120" spans="2:14" x14ac:dyDescent="0.2">
      <c r="B120" s="14">
        <v>9.065100000000001</v>
      </c>
      <c r="C120" s="13">
        <v>9.08</v>
      </c>
      <c r="D120" s="12">
        <v>7.0063970370370389E-4</v>
      </c>
      <c r="E120" s="11">
        <v>7.0162037037037057E-4</v>
      </c>
      <c r="F120" s="10">
        <v>182</v>
      </c>
      <c r="G120" s="5">
        <f t="shared" si="1"/>
        <v>3.87</v>
      </c>
      <c r="H120" s="13">
        <v>8.32</v>
      </c>
      <c r="I120" s="13">
        <v>34.86</v>
      </c>
      <c r="J120" s="10">
        <v>118</v>
      </c>
      <c r="N120" s="22">
        <v>387</v>
      </c>
    </row>
    <row r="121" spans="2:14" x14ac:dyDescent="0.2">
      <c r="B121" s="14">
        <v>9.0851000000000006</v>
      </c>
      <c r="C121" s="13">
        <v>9.1</v>
      </c>
      <c r="D121" s="12">
        <v>7.0168137037037055E-4</v>
      </c>
      <c r="E121" s="11">
        <v>7.0266203703703723E-4</v>
      </c>
      <c r="F121" s="10">
        <v>181</v>
      </c>
      <c r="G121" s="5">
        <f t="shared" si="1"/>
        <v>3.89</v>
      </c>
      <c r="H121" s="13">
        <v>8.36</v>
      </c>
      <c r="I121" s="13">
        <v>35.090000000000003</v>
      </c>
      <c r="J121" s="10">
        <v>119</v>
      </c>
      <c r="N121" s="22">
        <v>389</v>
      </c>
    </row>
    <row r="122" spans="2:14" x14ac:dyDescent="0.2">
      <c r="B122" s="14">
        <v>9.1051000000000002</v>
      </c>
      <c r="C122" s="13">
        <v>9.1199999999999992</v>
      </c>
      <c r="D122" s="12">
        <v>7.0272303703703722E-4</v>
      </c>
      <c r="E122" s="11">
        <v>7.0370370370370389E-4</v>
      </c>
      <c r="F122" s="10">
        <v>180</v>
      </c>
      <c r="G122" s="5">
        <f t="shared" si="1"/>
        <v>3.9</v>
      </c>
      <c r="H122" s="13">
        <v>8.4</v>
      </c>
      <c r="I122" s="13">
        <v>35.32</v>
      </c>
      <c r="J122" s="10">
        <v>120</v>
      </c>
      <c r="N122" s="22">
        <v>390</v>
      </c>
    </row>
    <row r="123" spans="2:14" x14ac:dyDescent="0.2">
      <c r="B123" s="14">
        <v>9.1250999999999998</v>
      </c>
      <c r="C123" s="13">
        <v>9.14</v>
      </c>
      <c r="D123" s="12">
        <v>7.0376470370370388E-4</v>
      </c>
      <c r="E123" s="11">
        <v>7.0474537037037055E-4</v>
      </c>
      <c r="F123" s="10">
        <v>179</v>
      </c>
      <c r="G123" s="5">
        <f t="shared" si="1"/>
        <v>3.92</v>
      </c>
      <c r="H123" s="13">
        <v>8.44</v>
      </c>
      <c r="I123" s="13">
        <v>35.549999999999997</v>
      </c>
      <c r="J123" s="10">
        <v>121</v>
      </c>
      <c r="N123" s="22">
        <v>392</v>
      </c>
    </row>
    <row r="124" spans="2:14" x14ac:dyDescent="0.2">
      <c r="B124" s="14">
        <v>9.1451000000000011</v>
      </c>
      <c r="C124" s="13">
        <v>9.16</v>
      </c>
      <c r="D124" s="12">
        <v>7.0480637037037054E-4</v>
      </c>
      <c r="E124" s="11">
        <v>7.0578703703703721E-4</v>
      </c>
      <c r="F124" s="10">
        <v>178</v>
      </c>
      <c r="G124" s="5">
        <f t="shared" si="1"/>
        <v>3.93</v>
      </c>
      <c r="H124" s="13">
        <v>8.48</v>
      </c>
      <c r="I124" s="13">
        <v>35.78</v>
      </c>
      <c r="J124" s="10">
        <v>122</v>
      </c>
      <c r="N124" s="22">
        <v>393</v>
      </c>
    </row>
    <row r="125" spans="2:14" x14ac:dyDescent="0.2">
      <c r="B125" s="14">
        <v>9.1651000000000007</v>
      </c>
      <c r="C125" s="13">
        <v>9.18</v>
      </c>
      <c r="D125" s="12">
        <v>7.058480370370372E-4</v>
      </c>
      <c r="E125" s="11">
        <v>7.0682870370370387E-4</v>
      </c>
      <c r="F125" s="10">
        <v>177</v>
      </c>
      <c r="G125" s="5">
        <f t="shared" si="1"/>
        <v>3.95</v>
      </c>
      <c r="H125" s="13">
        <v>8.52</v>
      </c>
      <c r="I125" s="13">
        <v>36.020000000000003</v>
      </c>
      <c r="J125" s="10">
        <v>123</v>
      </c>
      <c r="N125" s="22">
        <v>395</v>
      </c>
    </row>
    <row r="126" spans="2:14" x14ac:dyDescent="0.2">
      <c r="B126" s="14">
        <v>9.1851000000000003</v>
      </c>
      <c r="C126" s="13">
        <v>9.1999999999999993</v>
      </c>
      <c r="D126" s="12">
        <v>7.0688970370370386E-4</v>
      </c>
      <c r="E126" s="11">
        <v>7.0787037037037053E-4</v>
      </c>
      <c r="F126" s="10">
        <v>176</v>
      </c>
      <c r="G126" s="5">
        <f t="shared" si="1"/>
        <v>3.96</v>
      </c>
      <c r="H126" s="13">
        <v>8.56</v>
      </c>
      <c r="I126" s="13">
        <v>36.25</v>
      </c>
      <c r="J126" s="10">
        <v>124</v>
      </c>
      <c r="N126" s="22">
        <v>396</v>
      </c>
    </row>
    <row r="127" spans="2:14" x14ac:dyDescent="0.2">
      <c r="B127" s="14">
        <v>9.2050999999999998</v>
      </c>
      <c r="C127" s="13">
        <v>9.23</v>
      </c>
      <c r="D127" s="12">
        <v>7.0793137037037052E-4</v>
      </c>
      <c r="E127" s="11">
        <v>7.0891203703703719E-4</v>
      </c>
      <c r="F127" s="10">
        <v>175</v>
      </c>
      <c r="G127" s="5">
        <f t="shared" si="1"/>
        <v>3.98</v>
      </c>
      <c r="H127" s="13">
        <v>8.6</v>
      </c>
      <c r="I127" s="13">
        <v>36.479999999999997</v>
      </c>
      <c r="J127" s="10">
        <v>125</v>
      </c>
      <c r="N127" s="22">
        <v>398</v>
      </c>
    </row>
    <row r="128" spans="2:14" x14ac:dyDescent="0.2">
      <c r="B128" s="14">
        <v>9.235100000000001</v>
      </c>
      <c r="C128" s="13">
        <v>9.25</v>
      </c>
      <c r="D128" s="12">
        <v>7.0897303703703718E-4</v>
      </c>
      <c r="E128" s="11">
        <v>7.0995370370370385E-4</v>
      </c>
      <c r="F128" s="10">
        <v>174</v>
      </c>
      <c r="G128" s="5">
        <f t="shared" si="1"/>
        <v>4</v>
      </c>
      <c r="H128" s="13">
        <v>8.64</v>
      </c>
      <c r="I128" s="13">
        <v>36.71</v>
      </c>
      <c r="J128" s="10">
        <v>126</v>
      </c>
      <c r="N128" s="22">
        <v>400</v>
      </c>
    </row>
    <row r="129" spans="2:14" x14ac:dyDescent="0.2">
      <c r="B129" s="14">
        <v>9.2551000000000005</v>
      </c>
      <c r="C129" s="13">
        <v>9.27</v>
      </c>
      <c r="D129" s="12">
        <v>7.1001470370370384E-4</v>
      </c>
      <c r="E129" s="11">
        <v>7.1099537037037051E-4</v>
      </c>
      <c r="F129" s="10">
        <v>173</v>
      </c>
      <c r="G129" s="5">
        <f t="shared" si="1"/>
        <v>4.01</v>
      </c>
      <c r="H129" s="13">
        <v>8.68</v>
      </c>
      <c r="I129" s="13">
        <v>36.94</v>
      </c>
      <c r="J129" s="10">
        <v>127</v>
      </c>
      <c r="N129" s="22">
        <v>401</v>
      </c>
    </row>
    <row r="130" spans="2:14" x14ac:dyDescent="0.2">
      <c r="B130" s="14">
        <v>9.2751000000000001</v>
      </c>
      <c r="C130" s="13">
        <v>9.2899999999999991</v>
      </c>
      <c r="D130" s="12">
        <v>7.110563703703705E-4</v>
      </c>
      <c r="E130" s="11">
        <v>7.1203703703703717E-4</v>
      </c>
      <c r="F130" s="10">
        <v>172</v>
      </c>
      <c r="G130" s="5">
        <f t="shared" ref="G130:G193" si="2">N130/100</f>
        <v>4.03</v>
      </c>
      <c r="H130" s="13">
        <v>8.7200000000000006</v>
      </c>
      <c r="I130" s="13">
        <v>37.18</v>
      </c>
      <c r="J130" s="10">
        <v>128</v>
      </c>
      <c r="N130" s="22">
        <v>403</v>
      </c>
    </row>
    <row r="131" spans="2:14" x14ac:dyDescent="0.2">
      <c r="B131" s="14">
        <v>9.2950999999999997</v>
      </c>
      <c r="C131" s="13">
        <v>9.31</v>
      </c>
      <c r="D131" s="12">
        <v>7.1209803703703716E-4</v>
      </c>
      <c r="E131" s="11">
        <v>7.1307870370370383E-4</v>
      </c>
      <c r="F131" s="10">
        <v>171</v>
      </c>
      <c r="G131" s="5">
        <f t="shared" si="2"/>
        <v>4.04</v>
      </c>
      <c r="H131" s="13">
        <v>8.76</v>
      </c>
      <c r="I131" s="13">
        <v>37.409999999999997</v>
      </c>
      <c r="J131" s="10">
        <v>129</v>
      </c>
      <c r="N131" s="22">
        <v>404</v>
      </c>
    </row>
    <row r="132" spans="2:14" x14ac:dyDescent="0.2">
      <c r="B132" s="14">
        <v>9.315100000000001</v>
      </c>
      <c r="C132" s="13">
        <v>9.33</v>
      </c>
      <c r="D132" s="12">
        <v>7.1313970370370382E-4</v>
      </c>
      <c r="E132" s="11">
        <v>7.1412037037037049E-4</v>
      </c>
      <c r="F132" s="10">
        <v>170</v>
      </c>
      <c r="G132" s="5">
        <f t="shared" si="2"/>
        <v>4.0599999999999996</v>
      </c>
      <c r="H132" s="13">
        <v>8.8000000000000007</v>
      </c>
      <c r="I132" s="13">
        <v>37.64</v>
      </c>
      <c r="J132" s="10">
        <v>130</v>
      </c>
      <c r="N132" s="22">
        <v>406</v>
      </c>
    </row>
    <row r="133" spans="2:14" x14ac:dyDescent="0.2">
      <c r="B133" s="14">
        <v>9.3351000000000006</v>
      </c>
      <c r="C133" s="13">
        <v>9.35</v>
      </c>
      <c r="D133" s="12">
        <v>7.1418137037037048E-4</v>
      </c>
      <c r="E133" s="11">
        <v>7.1516203703703716E-4</v>
      </c>
      <c r="F133" s="10">
        <v>169</v>
      </c>
      <c r="G133" s="5">
        <f t="shared" si="2"/>
        <v>4.07</v>
      </c>
      <c r="H133" s="13">
        <v>8.84</v>
      </c>
      <c r="I133" s="13">
        <v>37.869999999999997</v>
      </c>
      <c r="J133" s="10">
        <v>131</v>
      </c>
      <c r="N133" s="22">
        <v>407</v>
      </c>
    </row>
    <row r="134" spans="2:14" x14ac:dyDescent="0.2">
      <c r="B134" s="14">
        <v>9.3551000000000002</v>
      </c>
      <c r="C134" s="13">
        <v>9.3699999999999992</v>
      </c>
      <c r="D134" s="12">
        <v>7.1522303703703714E-4</v>
      </c>
      <c r="E134" s="11">
        <v>7.1620370370370382E-4</v>
      </c>
      <c r="F134" s="10">
        <v>168</v>
      </c>
      <c r="G134" s="5">
        <f t="shared" si="2"/>
        <v>4.09</v>
      </c>
      <c r="H134" s="13">
        <v>8.8800000000000008</v>
      </c>
      <c r="I134" s="13">
        <v>38.1</v>
      </c>
      <c r="J134" s="10">
        <v>132</v>
      </c>
      <c r="N134" s="22">
        <v>409</v>
      </c>
    </row>
    <row r="135" spans="2:14" x14ac:dyDescent="0.2">
      <c r="B135" s="14">
        <v>9.3750999999999998</v>
      </c>
      <c r="C135" s="13">
        <v>9.39</v>
      </c>
      <c r="D135" s="12">
        <v>7.162647037037038E-4</v>
      </c>
      <c r="E135" s="11">
        <v>7.1724537037037048E-4</v>
      </c>
      <c r="F135" s="10">
        <v>167</v>
      </c>
      <c r="G135" s="5">
        <f t="shared" si="2"/>
        <v>4.0999999999999996</v>
      </c>
      <c r="H135" s="13">
        <v>8.92</v>
      </c>
      <c r="I135" s="13">
        <v>38.340000000000003</v>
      </c>
      <c r="J135" s="10">
        <v>133</v>
      </c>
      <c r="N135" s="22">
        <v>410</v>
      </c>
    </row>
    <row r="136" spans="2:14" x14ac:dyDescent="0.2">
      <c r="B136" s="14">
        <v>9.3951000000000011</v>
      </c>
      <c r="C136" s="13">
        <v>9.41</v>
      </c>
      <c r="D136" s="12">
        <v>7.1730637037037046E-4</v>
      </c>
      <c r="E136" s="11">
        <v>7.1828703703703714E-4</v>
      </c>
      <c r="F136" s="10">
        <v>166</v>
      </c>
      <c r="G136" s="5">
        <f t="shared" si="2"/>
        <v>4.12</v>
      </c>
      <c r="H136" s="13">
        <v>8.9600000000000009</v>
      </c>
      <c r="I136" s="13">
        <v>38.57</v>
      </c>
      <c r="J136" s="10">
        <v>134</v>
      </c>
      <c r="N136" s="22">
        <v>412</v>
      </c>
    </row>
    <row r="137" spans="2:14" x14ac:dyDescent="0.2">
      <c r="B137" s="14">
        <v>9.4151000000000007</v>
      </c>
      <c r="C137" s="13">
        <v>9.43</v>
      </c>
      <c r="D137" s="12">
        <v>7.1834803703703712E-4</v>
      </c>
      <c r="E137" s="11">
        <v>7.193287037037038E-4</v>
      </c>
      <c r="F137" s="10">
        <v>165</v>
      </c>
      <c r="G137" s="5">
        <f t="shared" si="2"/>
        <v>4.1399999999999997</v>
      </c>
      <c r="H137" s="13">
        <v>9</v>
      </c>
      <c r="I137" s="13">
        <v>38.799999999999997</v>
      </c>
      <c r="J137" s="10">
        <v>135</v>
      </c>
      <c r="N137" s="22">
        <v>414</v>
      </c>
    </row>
    <row r="138" spans="2:14" x14ac:dyDescent="0.2">
      <c r="B138" s="14">
        <v>9.4351000000000003</v>
      </c>
      <c r="C138" s="13">
        <v>9.4499999999999993</v>
      </c>
      <c r="D138" s="12">
        <v>7.1938970370370378E-4</v>
      </c>
      <c r="E138" s="11">
        <v>7.2037037037037046E-4</v>
      </c>
      <c r="F138" s="10">
        <v>164</v>
      </c>
      <c r="G138" s="5">
        <f t="shared" si="2"/>
        <v>4.1500000000000004</v>
      </c>
      <c r="H138" s="13">
        <v>9.0399999999999991</v>
      </c>
      <c r="I138" s="13">
        <v>39.03</v>
      </c>
      <c r="J138" s="10">
        <v>136</v>
      </c>
      <c r="N138" s="22">
        <v>415</v>
      </c>
    </row>
    <row r="139" spans="2:14" x14ac:dyDescent="0.2">
      <c r="B139" s="14">
        <v>9.4550999999999998</v>
      </c>
      <c r="C139" s="13">
        <v>9.4700000000000006</v>
      </c>
      <c r="D139" s="12">
        <v>7.2043137037037044E-4</v>
      </c>
      <c r="E139" s="11">
        <v>7.2141203703703712E-4</v>
      </c>
      <c r="F139" s="10">
        <v>163</v>
      </c>
      <c r="G139" s="5">
        <f t="shared" si="2"/>
        <v>4.17</v>
      </c>
      <c r="H139" s="13">
        <v>9.08</v>
      </c>
      <c r="I139" s="13">
        <v>39.26</v>
      </c>
      <c r="J139" s="10">
        <v>137</v>
      </c>
      <c r="N139" s="22">
        <v>417</v>
      </c>
    </row>
    <row r="140" spans="2:14" x14ac:dyDescent="0.2">
      <c r="B140" s="14">
        <v>9.4751000000000012</v>
      </c>
      <c r="C140" s="13">
        <v>9.49</v>
      </c>
      <c r="D140" s="12">
        <v>7.214730370370371E-4</v>
      </c>
      <c r="E140" s="11">
        <v>7.2245370370370378E-4</v>
      </c>
      <c r="F140" s="10">
        <v>162</v>
      </c>
      <c r="G140" s="5">
        <f t="shared" si="2"/>
        <v>4.18</v>
      </c>
      <c r="H140" s="13">
        <v>9.1199999999999992</v>
      </c>
      <c r="I140" s="13">
        <v>39.5</v>
      </c>
      <c r="J140" s="10">
        <v>138</v>
      </c>
      <c r="N140" s="22">
        <v>418</v>
      </c>
    </row>
    <row r="141" spans="2:14" x14ac:dyDescent="0.2">
      <c r="B141" s="14">
        <v>9.4951000000000008</v>
      </c>
      <c r="C141" s="13">
        <v>9.51</v>
      </c>
      <c r="D141" s="12">
        <v>7.2251470370370376E-4</v>
      </c>
      <c r="E141" s="11">
        <v>7.2349537037037044E-4</v>
      </c>
      <c r="F141" s="10">
        <v>161</v>
      </c>
      <c r="G141" s="5">
        <f t="shared" si="2"/>
        <v>4.2</v>
      </c>
      <c r="H141" s="13">
        <v>9.16</v>
      </c>
      <c r="I141" s="13">
        <v>39.729999999999997</v>
      </c>
      <c r="J141" s="10">
        <v>139</v>
      </c>
      <c r="N141" s="22">
        <v>420</v>
      </c>
    </row>
    <row r="142" spans="2:14" x14ac:dyDescent="0.2">
      <c r="B142" s="14">
        <v>9.5151000000000003</v>
      </c>
      <c r="C142" s="13">
        <v>9.5299999999999994</v>
      </c>
      <c r="D142" s="12">
        <v>7.2355637037037042E-4</v>
      </c>
      <c r="E142" s="11">
        <v>7.245370370370371E-4</v>
      </c>
      <c r="F142" s="10">
        <v>160</v>
      </c>
      <c r="G142" s="5">
        <f t="shared" si="2"/>
        <v>4.21</v>
      </c>
      <c r="H142" s="13">
        <v>9.1999999999999993</v>
      </c>
      <c r="I142" s="13">
        <v>39.96</v>
      </c>
      <c r="J142" s="10">
        <v>140</v>
      </c>
      <c r="N142" s="22">
        <v>421</v>
      </c>
    </row>
    <row r="143" spans="2:14" x14ac:dyDescent="0.2">
      <c r="B143" s="14">
        <v>9.5350999999999999</v>
      </c>
      <c r="C143" s="13">
        <v>9.5500000000000007</v>
      </c>
      <c r="D143" s="12">
        <v>7.2459803703703708E-4</v>
      </c>
      <c r="E143" s="11">
        <v>7.2557870370370376E-4</v>
      </c>
      <c r="F143" s="10">
        <v>159</v>
      </c>
      <c r="G143" s="5">
        <f t="shared" si="2"/>
        <v>4.2300000000000004</v>
      </c>
      <c r="H143" s="13">
        <v>9.24</v>
      </c>
      <c r="I143" s="13">
        <v>40.19</v>
      </c>
      <c r="J143" s="10">
        <v>141</v>
      </c>
      <c r="N143" s="22">
        <v>423</v>
      </c>
    </row>
    <row r="144" spans="2:14" x14ac:dyDescent="0.2">
      <c r="B144" s="14">
        <v>9.5551000000000013</v>
      </c>
      <c r="C144" s="13">
        <v>9.58</v>
      </c>
      <c r="D144" s="12">
        <v>7.2563970370370374E-4</v>
      </c>
      <c r="E144" s="11">
        <v>7.2662037037037042E-4</v>
      </c>
      <c r="F144" s="10">
        <v>158</v>
      </c>
      <c r="G144" s="5">
        <f t="shared" si="2"/>
        <v>4.25</v>
      </c>
      <c r="H144" s="13">
        <v>9.2799999999999994</v>
      </c>
      <c r="I144" s="13">
        <v>40.42</v>
      </c>
      <c r="J144" s="10">
        <v>142</v>
      </c>
      <c r="N144" s="22">
        <v>425</v>
      </c>
    </row>
    <row r="145" spans="2:14" x14ac:dyDescent="0.2">
      <c r="B145" s="14">
        <v>9.5851000000000006</v>
      </c>
      <c r="C145" s="13">
        <v>9.6</v>
      </c>
      <c r="D145" s="12">
        <v>7.266813703703704E-4</v>
      </c>
      <c r="E145" s="11">
        <v>7.2766203703703708E-4</v>
      </c>
      <c r="F145" s="10">
        <v>157</v>
      </c>
      <c r="G145" s="5">
        <f t="shared" si="2"/>
        <v>4.26</v>
      </c>
      <c r="H145" s="13">
        <v>9.32</v>
      </c>
      <c r="I145" s="13">
        <v>40.659999999999997</v>
      </c>
      <c r="J145" s="10">
        <v>143</v>
      </c>
      <c r="N145" s="22">
        <v>426</v>
      </c>
    </row>
    <row r="146" spans="2:14" x14ac:dyDescent="0.2">
      <c r="B146" s="14">
        <v>9.6051000000000002</v>
      </c>
      <c r="C146" s="13">
        <v>9.6199999999999992</v>
      </c>
      <c r="D146" s="12">
        <v>7.2772303703703706E-4</v>
      </c>
      <c r="E146" s="11">
        <v>7.2870370370370374E-4</v>
      </c>
      <c r="F146" s="10">
        <v>156</v>
      </c>
      <c r="G146" s="5">
        <f t="shared" si="2"/>
        <v>4.28</v>
      </c>
      <c r="H146" s="13">
        <v>9.36</v>
      </c>
      <c r="I146" s="13">
        <v>40.89</v>
      </c>
      <c r="J146" s="10">
        <v>144</v>
      </c>
      <c r="N146" s="22">
        <v>428</v>
      </c>
    </row>
    <row r="147" spans="2:14" x14ac:dyDescent="0.2">
      <c r="B147" s="14">
        <v>9.6250999999999998</v>
      </c>
      <c r="C147" s="13">
        <v>9.64</v>
      </c>
      <c r="D147" s="12">
        <v>7.2876470370370372E-4</v>
      </c>
      <c r="E147" s="11">
        <v>7.297453703703704E-4</v>
      </c>
      <c r="F147" s="10">
        <v>155</v>
      </c>
      <c r="G147" s="5">
        <f t="shared" si="2"/>
        <v>4.29</v>
      </c>
      <c r="H147" s="13">
        <v>9.4</v>
      </c>
      <c r="I147" s="13">
        <v>41.12</v>
      </c>
      <c r="J147" s="10">
        <v>145</v>
      </c>
      <c r="N147" s="22">
        <v>429</v>
      </c>
    </row>
    <row r="148" spans="2:14" x14ac:dyDescent="0.2">
      <c r="B148" s="14">
        <v>9.6451000000000011</v>
      </c>
      <c r="C148" s="13">
        <v>9.66</v>
      </c>
      <c r="D148" s="12">
        <v>7.2980637037037038E-4</v>
      </c>
      <c r="E148" s="11">
        <v>7.3078703703703706E-4</v>
      </c>
      <c r="F148" s="10">
        <v>154</v>
      </c>
      <c r="G148" s="5">
        <f t="shared" si="2"/>
        <v>4.3099999999999996</v>
      </c>
      <c r="H148" s="13">
        <v>9.44</v>
      </c>
      <c r="I148" s="13">
        <v>41.35</v>
      </c>
      <c r="J148" s="10">
        <v>146</v>
      </c>
      <c r="N148" s="22">
        <v>431</v>
      </c>
    </row>
    <row r="149" spans="2:14" x14ac:dyDescent="0.2">
      <c r="B149" s="14">
        <v>9.6651000000000007</v>
      </c>
      <c r="C149" s="13">
        <v>9.68</v>
      </c>
      <c r="D149" s="12">
        <v>7.3084803703703705E-4</v>
      </c>
      <c r="E149" s="11">
        <v>7.3182870370370372E-4</v>
      </c>
      <c r="F149" s="10">
        <v>153</v>
      </c>
      <c r="G149" s="5">
        <f t="shared" si="2"/>
        <v>4.32</v>
      </c>
      <c r="H149" s="13">
        <v>9.48</v>
      </c>
      <c r="I149" s="13">
        <v>41.58</v>
      </c>
      <c r="J149" s="10">
        <v>147</v>
      </c>
      <c r="N149" s="22">
        <v>432</v>
      </c>
    </row>
    <row r="150" spans="2:14" x14ac:dyDescent="0.2">
      <c r="B150" s="14">
        <v>9.6851000000000003</v>
      </c>
      <c r="C150" s="13">
        <v>9.6999999999999993</v>
      </c>
      <c r="D150" s="12">
        <v>7.3188970370370371E-4</v>
      </c>
      <c r="E150" s="11">
        <v>7.3287037037037038E-4</v>
      </c>
      <c r="F150" s="10">
        <v>152</v>
      </c>
      <c r="G150" s="5">
        <f t="shared" si="2"/>
        <v>4.34</v>
      </c>
      <c r="H150" s="13">
        <v>9.52</v>
      </c>
      <c r="I150" s="13">
        <v>41.82</v>
      </c>
      <c r="J150" s="10">
        <v>148</v>
      </c>
      <c r="N150" s="22">
        <v>434</v>
      </c>
    </row>
    <row r="151" spans="2:14" x14ac:dyDescent="0.2">
      <c r="B151" s="14">
        <v>9.7050999999999998</v>
      </c>
      <c r="C151" s="13">
        <v>9.7200000000000006</v>
      </c>
      <c r="D151" s="12">
        <v>7.3293137037037037E-4</v>
      </c>
      <c r="E151" s="11">
        <v>7.3391203703703704E-4</v>
      </c>
      <c r="F151" s="10">
        <v>151</v>
      </c>
      <c r="G151" s="5">
        <f t="shared" si="2"/>
        <v>4.3499999999999996</v>
      </c>
      <c r="H151" s="13">
        <v>9.56</v>
      </c>
      <c r="I151" s="13">
        <v>42.05</v>
      </c>
      <c r="J151" s="10">
        <v>149</v>
      </c>
      <c r="N151" s="22">
        <v>435</v>
      </c>
    </row>
    <row r="152" spans="2:14" x14ac:dyDescent="0.2">
      <c r="B152" s="14">
        <v>9.7251000000000012</v>
      </c>
      <c r="C152" s="19">
        <v>9.74</v>
      </c>
      <c r="D152" s="12">
        <v>7.3397303703703703E-4</v>
      </c>
      <c r="E152" s="21">
        <v>7.349537037037037E-4</v>
      </c>
      <c r="F152" s="18">
        <v>150</v>
      </c>
      <c r="G152" s="5">
        <f t="shared" si="2"/>
        <v>4.37</v>
      </c>
      <c r="H152" s="19">
        <v>9.6</v>
      </c>
      <c r="I152" s="19">
        <v>42.28</v>
      </c>
      <c r="J152" s="18">
        <v>150</v>
      </c>
      <c r="N152" s="20">
        <v>437</v>
      </c>
    </row>
    <row r="153" spans="2:14" x14ac:dyDescent="0.2">
      <c r="B153" s="14">
        <v>9.7451000000000008</v>
      </c>
      <c r="C153" s="13">
        <v>9.76</v>
      </c>
      <c r="D153" s="12">
        <v>7.3501470370370369E-4</v>
      </c>
      <c r="E153" s="11">
        <v>7.3611111111111132E-4</v>
      </c>
      <c r="F153" s="10">
        <v>149</v>
      </c>
      <c r="G153" s="5">
        <f t="shared" si="2"/>
        <v>4.38</v>
      </c>
      <c r="H153" s="13">
        <v>9.64</v>
      </c>
      <c r="I153" s="13">
        <v>42.49</v>
      </c>
      <c r="J153" s="10">
        <v>151</v>
      </c>
      <c r="N153" s="22">
        <v>438</v>
      </c>
    </row>
    <row r="154" spans="2:14" x14ac:dyDescent="0.2">
      <c r="B154" s="14">
        <v>9.7651000000000003</v>
      </c>
      <c r="C154" s="13">
        <v>9.7899999999999991</v>
      </c>
      <c r="D154" s="12">
        <v>7.361721111111113E-4</v>
      </c>
      <c r="E154" s="11">
        <v>7.3726851851851872E-4</v>
      </c>
      <c r="F154" s="10">
        <v>148</v>
      </c>
      <c r="G154" s="5">
        <f t="shared" si="2"/>
        <v>4.4000000000000004</v>
      </c>
      <c r="H154" s="13">
        <v>9.67</v>
      </c>
      <c r="I154" s="13">
        <v>42.7</v>
      </c>
      <c r="J154" s="10">
        <v>152</v>
      </c>
      <c r="N154" s="22">
        <v>440</v>
      </c>
    </row>
    <row r="155" spans="2:14" x14ac:dyDescent="0.2">
      <c r="B155" s="14">
        <v>9.7950999999999997</v>
      </c>
      <c r="C155" s="13">
        <v>9.81</v>
      </c>
      <c r="D155" s="12">
        <v>7.373295185185187E-4</v>
      </c>
      <c r="E155" s="11">
        <v>7.3842592592592612E-4</v>
      </c>
      <c r="F155" s="10">
        <v>147</v>
      </c>
      <c r="G155" s="5">
        <f t="shared" si="2"/>
        <v>4.41</v>
      </c>
      <c r="H155" s="13">
        <v>9.7100000000000009</v>
      </c>
      <c r="I155" s="13">
        <v>42.91</v>
      </c>
      <c r="J155" s="10">
        <v>153</v>
      </c>
      <c r="N155" s="22">
        <v>441</v>
      </c>
    </row>
    <row r="156" spans="2:14" x14ac:dyDescent="0.2">
      <c r="B156" s="14">
        <v>9.815100000000001</v>
      </c>
      <c r="C156" s="13">
        <v>9.83</v>
      </c>
      <c r="D156" s="12">
        <v>7.384869259259261E-4</v>
      </c>
      <c r="E156" s="11">
        <v>7.3958333333333352E-4</v>
      </c>
      <c r="F156" s="10">
        <v>146</v>
      </c>
      <c r="G156" s="5">
        <f t="shared" si="2"/>
        <v>4.43</v>
      </c>
      <c r="H156" s="13">
        <v>9.74</v>
      </c>
      <c r="I156" s="13">
        <v>43.12</v>
      </c>
      <c r="J156" s="10">
        <v>154</v>
      </c>
      <c r="N156" s="22">
        <v>443</v>
      </c>
    </row>
    <row r="157" spans="2:14" x14ac:dyDescent="0.2">
      <c r="B157" s="14">
        <v>9.8351000000000006</v>
      </c>
      <c r="C157" s="13">
        <v>9.85</v>
      </c>
      <c r="D157" s="12">
        <v>7.3964433333333351E-4</v>
      </c>
      <c r="E157" s="11">
        <v>7.4074074074074092E-4</v>
      </c>
      <c r="F157" s="10">
        <v>145</v>
      </c>
      <c r="G157" s="5">
        <f t="shared" si="2"/>
        <v>4.4400000000000004</v>
      </c>
      <c r="H157" s="13">
        <v>9.7799999999999994</v>
      </c>
      <c r="I157" s="13">
        <v>43.32</v>
      </c>
      <c r="J157" s="10">
        <v>155</v>
      </c>
      <c r="N157" s="22">
        <v>444</v>
      </c>
    </row>
    <row r="158" spans="2:14" x14ac:dyDescent="0.2">
      <c r="B158" s="14">
        <v>9.8551000000000002</v>
      </c>
      <c r="C158" s="13">
        <v>9.8800000000000008</v>
      </c>
      <c r="D158" s="12">
        <v>7.4080174074074091E-4</v>
      </c>
      <c r="E158" s="11">
        <v>7.4189814814814832E-4</v>
      </c>
      <c r="F158" s="10">
        <v>144</v>
      </c>
      <c r="G158" s="5">
        <f t="shared" si="2"/>
        <v>4.45</v>
      </c>
      <c r="H158" s="13">
        <v>9.82</v>
      </c>
      <c r="I158" s="13">
        <v>43.53</v>
      </c>
      <c r="J158" s="10">
        <v>156</v>
      </c>
      <c r="N158" s="22">
        <v>445</v>
      </c>
    </row>
    <row r="159" spans="2:14" x14ac:dyDescent="0.2">
      <c r="B159" s="14">
        <v>9.8851000000000013</v>
      </c>
      <c r="C159" s="13">
        <v>9.9</v>
      </c>
      <c r="D159" s="12">
        <v>7.4195914814814831E-4</v>
      </c>
      <c r="E159" s="11">
        <v>7.4305555555555572E-4</v>
      </c>
      <c r="F159" s="10">
        <v>143</v>
      </c>
      <c r="G159" s="5">
        <f t="shared" si="2"/>
        <v>4.47</v>
      </c>
      <c r="H159" s="13">
        <v>9.85</v>
      </c>
      <c r="I159" s="13">
        <v>43.74</v>
      </c>
      <c r="J159" s="10">
        <v>157</v>
      </c>
      <c r="N159" s="22">
        <v>447</v>
      </c>
    </row>
    <row r="160" spans="2:14" x14ac:dyDescent="0.2">
      <c r="B160" s="14">
        <v>9.9051000000000009</v>
      </c>
      <c r="C160" s="13">
        <v>9.92</v>
      </c>
      <c r="D160" s="12">
        <v>7.4311655555555571E-4</v>
      </c>
      <c r="E160" s="11">
        <v>7.4421296296296312E-4</v>
      </c>
      <c r="F160" s="10">
        <v>142</v>
      </c>
      <c r="G160" s="5">
        <f t="shared" si="2"/>
        <v>4.4800000000000004</v>
      </c>
      <c r="H160" s="13">
        <v>9.89</v>
      </c>
      <c r="I160" s="13">
        <v>43.95</v>
      </c>
      <c r="J160" s="10">
        <v>158</v>
      </c>
      <c r="N160" s="22">
        <v>448</v>
      </c>
    </row>
    <row r="161" spans="2:14" x14ac:dyDescent="0.2">
      <c r="B161" s="14">
        <v>9.9251000000000005</v>
      </c>
      <c r="C161" s="13">
        <v>9.9499999999999993</v>
      </c>
      <c r="D161" s="12">
        <v>7.4427396296296311E-4</v>
      </c>
      <c r="E161" s="11">
        <v>7.4537037037037052E-4</v>
      </c>
      <c r="F161" s="10">
        <v>141</v>
      </c>
      <c r="G161" s="5">
        <f t="shared" si="2"/>
        <v>4.5</v>
      </c>
      <c r="H161" s="13">
        <v>9.92</v>
      </c>
      <c r="I161" s="13">
        <v>44.16</v>
      </c>
      <c r="J161" s="10">
        <v>159</v>
      </c>
      <c r="N161" s="22">
        <v>450</v>
      </c>
    </row>
    <row r="162" spans="2:14" x14ac:dyDescent="0.2">
      <c r="B162" s="14">
        <v>9.9550999999999998</v>
      </c>
      <c r="C162" s="13">
        <v>9.9700000000000006</v>
      </c>
      <c r="D162" s="12">
        <v>7.4543137037037051E-4</v>
      </c>
      <c r="E162" s="11">
        <v>7.4652777777777792E-4</v>
      </c>
      <c r="F162" s="10">
        <v>140</v>
      </c>
      <c r="G162" s="5">
        <f t="shared" si="2"/>
        <v>4.51</v>
      </c>
      <c r="H162" s="13">
        <v>9.9600000000000009</v>
      </c>
      <c r="I162" s="13">
        <v>44.37</v>
      </c>
      <c r="J162" s="10">
        <v>160</v>
      </c>
      <c r="N162" s="22">
        <v>451</v>
      </c>
    </row>
    <row r="163" spans="2:14" x14ac:dyDescent="0.2">
      <c r="B163" s="14">
        <v>9.9751000000000012</v>
      </c>
      <c r="C163" s="13">
        <v>9.99</v>
      </c>
      <c r="D163" s="12">
        <v>7.4658877777777791E-4</v>
      </c>
      <c r="E163" s="11">
        <v>7.4768518518518532E-4</v>
      </c>
      <c r="F163" s="10">
        <v>139</v>
      </c>
      <c r="G163" s="5">
        <f t="shared" si="2"/>
        <v>4.5199999999999996</v>
      </c>
      <c r="H163" s="13">
        <v>10</v>
      </c>
      <c r="I163" s="13">
        <v>44.58</v>
      </c>
      <c r="J163" s="10">
        <v>161</v>
      </c>
      <c r="N163" s="22">
        <v>452</v>
      </c>
    </row>
    <row r="164" spans="2:14" x14ac:dyDescent="0.2">
      <c r="B164" s="14">
        <v>9.9951000000000008</v>
      </c>
      <c r="C164" s="13">
        <v>10.01</v>
      </c>
      <c r="D164" s="12">
        <v>7.4774618518518531E-4</v>
      </c>
      <c r="E164" s="11">
        <v>7.4884259259259272E-4</v>
      </c>
      <c r="F164" s="10">
        <v>138</v>
      </c>
      <c r="G164" s="5">
        <f t="shared" si="2"/>
        <v>4.54</v>
      </c>
      <c r="H164" s="13">
        <v>10.029999999999999</v>
      </c>
      <c r="I164" s="13">
        <v>44.79</v>
      </c>
      <c r="J164" s="10">
        <v>162</v>
      </c>
      <c r="N164" s="22">
        <v>454</v>
      </c>
    </row>
    <row r="165" spans="2:14" x14ac:dyDescent="0.2">
      <c r="B165" s="14">
        <v>10.0151</v>
      </c>
      <c r="C165" s="13">
        <v>10.039999999999999</v>
      </c>
      <c r="D165" s="12">
        <v>7.4890359259259271E-4</v>
      </c>
      <c r="E165" s="11">
        <v>7.5000000000000012E-4</v>
      </c>
      <c r="F165" s="10">
        <v>137</v>
      </c>
      <c r="G165" s="5">
        <f t="shared" si="2"/>
        <v>4.55</v>
      </c>
      <c r="H165" s="13">
        <v>10.07</v>
      </c>
      <c r="I165" s="13">
        <v>44.99</v>
      </c>
      <c r="J165" s="10">
        <v>163</v>
      </c>
      <c r="N165" s="22">
        <v>455</v>
      </c>
    </row>
    <row r="166" spans="2:14" x14ac:dyDescent="0.2">
      <c r="B166" s="14">
        <v>10.0451</v>
      </c>
      <c r="C166" s="13">
        <v>10.06</v>
      </c>
      <c r="D166" s="12">
        <v>7.5006100000000011E-4</v>
      </c>
      <c r="E166" s="11">
        <v>7.5115740740740752E-4</v>
      </c>
      <c r="F166" s="10">
        <v>136</v>
      </c>
      <c r="G166" s="5">
        <f t="shared" si="2"/>
        <v>4.57</v>
      </c>
      <c r="H166" s="13">
        <v>10.1</v>
      </c>
      <c r="I166" s="13">
        <v>45.2</v>
      </c>
      <c r="J166" s="10">
        <v>164</v>
      </c>
      <c r="N166" s="22">
        <v>457</v>
      </c>
    </row>
    <row r="167" spans="2:14" x14ac:dyDescent="0.2">
      <c r="B167" s="14">
        <v>10.065100000000001</v>
      </c>
      <c r="C167" s="13">
        <v>10.08</v>
      </c>
      <c r="D167" s="12">
        <v>7.5121840740740751E-4</v>
      </c>
      <c r="E167" s="11">
        <v>7.5231481481481492E-4</v>
      </c>
      <c r="F167" s="10">
        <v>135</v>
      </c>
      <c r="G167" s="5">
        <f t="shared" si="2"/>
        <v>4.58</v>
      </c>
      <c r="H167" s="13">
        <v>10.14</v>
      </c>
      <c r="I167" s="13">
        <v>45.41</v>
      </c>
      <c r="J167" s="10">
        <v>165</v>
      </c>
      <c r="N167" s="22">
        <v>458</v>
      </c>
    </row>
    <row r="168" spans="2:14" x14ac:dyDescent="0.2">
      <c r="B168" s="14">
        <v>10.085100000000001</v>
      </c>
      <c r="C168" s="13">
        <v>10.1</v>
      </c>
      <c r="D168" s="12">
        <v>7.5237581481481491E-4</v>
      </c>
      <c r="E168" s="11">
        <v>7.5347222222222233E-4</v>
      </c>
      <c r="F168" s="10">
        <v>134</v>
      </c>
      <c r="G168" s="5">
        <f t="shared" si="2"/>
        <v>4.59</v>
      </c>
      <c r="H168" s="13">
        <v>10.18</v>
      </c>
      <c r="I168" s="13">
        <v>45.62</v>
      </c>
      <c r="J168" s="10">
        <v>166</v>
      </c>
      <c r="N168" s="22">
        <v>459</v>
      </c>
    </row>
    <row r="169" spans="2:14" x14ac:dyDescent="0.2">
      <c r="B169" s="14">
        <v>10.1051</v>
      </c>
      <c r="C169" s="13">
        <v>10.130000000000001</v>
      </c>
      <c r="D169" s="12">
        <v>7.5353322222222231E-4</v>
      </c>
      <c r="E169" s="11">
        <v>7.5462962962962973E-4</v>
      </c>
      <c r="F169" s="10">
        <v>133</v>
      </c>
      <c r="G169" s="5">
        <f t="shared" si="2"/>
        <v>4.6100000000000003</v>
      </c>
      <c r="H169" s="13">
        <v>10.210000000000001</v>
      </c>
      <c r="I169" s="13">
        <v>45.83</v>
      </c>
      <c r="J169" s="10">
        <v>167</v>
      </c>
      <c r="N169" s="22">
        <v>461</v>
      </c>
    </row>
    <row r="170" spans="2:14" x14ac:dyDescent="0.2">
      <c r="B170" s="14">
        <v>10.135100000000001</v>
      </c>
      <c r="C170" s="13">
        <v>10.15</v>
      </c>
      <c r="D170" s="12">
        <v>7.5469062962962971E-4</v>
      </c>
      <c r="E170" s="11">
        <v>7.5578703703703713E-4</v>
      </c>
      <c r="F170" s="10">
        <v>132</v>
      </c>
      <c r="G170" s="5">
        <f t="shared" si="2"/>
        <v>4.62</v>
      </c>
      <c r="H170" s="13">
        <v>10.25</v>
      </c>
      <c r="I170" s="13">
        <v>46.04</v>
      </c>
      <c r="J170" s="10">
        <v>168</v>
      </c>
      <c r="N170" s="22">
        <v>462</v>
      </c>
    </row>
    <row r="171" spans="2:14" x14ac:dyDescent="0.2">
      <c r="B171" s="14">
        <v>10.155100000000001</v>
      </c>
      <c r="C171" s="13">
        <v>10.17</v>
      </c>
      <c r="D171" s="12">
        <v>7.5584803703703711E-4</v>
      </c>
      <c r="E171" s="11">
        <v>7.5694444444444453E-4</v>
      </c>
      <c r="F171" s="10">
        <v>131</v>
      </c>
      <c r="G171" s="5">
        <f t="shared" si="2"/>
        <v>4.6399999999999997</v>
      </c>
      <c r="H171" s="13">
        <v>10.28</v>
      </c>
      <c r="I171" s="13">
        <v>46.25</v>
      </c>
      <c r="J171" s="10">
        <v>169</v>
      </c>
      <c r="N171" s="22">
        <v>464</v>
      </c>
    </row>
    <row r="172" spans="2:14" x14ac:dyDescent="0.2">
      <c r="B172" s="14">
        <v>10.1751</v>
      </c>
      <c r="C172" s="13">
        <v>10.199999999999999</v>
      </c>
      <c r="D172" s="12">
        <v>7.5700544444444451E-4</v>
      </c>
      <c r="E172" s="11">
        <v>7.5810185185185193E-4</v>
      </c>
      <c r="F172" s="10">
        <v>130</v>
      </c>
      <c r="G172" s="5">
        <f t="shared" si="2"/>
        <v>4.6500000000000004</v>
      </c>
      <c r="H172" s="13">
        <v>10.32</v>
      </c>
      <c r="I172" s="13">
        <v>46.46</v>
      </c>
      <c r="J172" s="10">
        <v>170</v>
      </c>
      <c r="N172" s="22">
        <v>465</v>
      </c>
    </row>
    <row r="173" spans="2:14" x14ac:dyDescent="0.2">
      <c r="B173" s="14">
        <v>10.2051</v>
      </c>
      <c r="C173" s="13">
        <v>10.220000000000001</v>
      </c>
      <c r="D173" s="12">
        <v>7.5816285185185191E-4</v>
      </c>
      <c r="E173" s="11">
        <v>7.5925925925925933E-4</v>
      </c>
      <c r="F173" s="10">
        <v>129</v>
      </c>
      <c r="G173" s="5">
        <f t="shared" si="2"/>
        <v>4.66</v>
      </c>
      <c r="H173" s="13">
        <v>10.36</v>
      </c>
      <c r="I173" s="13">
        <v>46.66</v>
      </c>
      <c r="J173" s="10">
        <v>171</v>
      </c>
      <c r="N173" s="22">
        <v>466</v>
      </c>
    </row>
    <row r="174" spans="2:14" x14ac:dyDescent="0.2">
      <c r="B174" s="14">
        <v>10.225100000000001</v>
      </c>
      <c r="C174" s="13">
        <v>10.24</v>
      </c>
      <c r="D174" s="12">
        <v>7.5932025925925931E-4</v>
      </c>
      <c r="E174" s="11">
        <v>7.6041666666666673E-4</v>
      </c>
      <c r="F174" s="10">
        <v>128</v>
      </c>
      <c r="G174" s="5">
        <f t="shared" si="2"/>
        <v>4.68</v>
      </c>
      <c r="H174" s="13">
        <v>10.39</v>
      </c>
      <c r="I174" s="13">
        <v>46.87</v>
      </c>
      <c r="J174" s="10">
        <v>172</v>
      </c>
      <c r="N174" s="22">
        <v>468</v>
      </c>
    </row>
    <row r="175" spans="2:14" x14ac:dyDescent="0.2">
      <c r="B175" s="14">
        <v>10.245100000000001</v>
      </c>
      <c r="C175" s="13">
        <v>10.26</v>
      </c>
      <c r="D175" s="12">
        <v>7.6047766666666671E-4</v>
      </c>
      <c r="E175" s="11">
        <v>7.6157407407407413E-4</v>
      </c>
      <c r="F175" s="10">
        <v>127</v>
      </c>
      <c r="G175" s="5">
        <f t="shared" si="2"/>
        <v>4.6900000000000004</v>
      </c>
      <c r="H175" s="13">
        <v>10.43</v>
      </c>
      <c r="I175" s="13">
        <v>47.08</v>
      </c>
      <c r="J175" s="10">
        <v>173</v>
      </c>
      <c r="N175" s="22">
        <v>469</v>
      </c>
    </row>
    <row r="176" spans="2:14" x14ac:dyDescent="0.2">
      <c r="B176" s="14">
        <v>10.2651</v>
      </c>
      <c r="C176" s="13">
        <v>10.29</v>
      </c>
      <c r="D176" s="12">
        <v>7.6163507407407411E-4</v>
      </c>
      <c r="E176" s="11">
        <v>7.6273148148148153E-4</v>
      </c>
      <c r="F176" s="10">
        <v>126</v>
      </c>
      <c r="G176" s="5">
        <f t="shared" si="2"/>
        <v>4.71</v>
      </c>
      <c r="H176" s="13">
        <v>10.46</v>
      </c>
      <c r="I176" s="13">
        <v>47.29</v>
      </c>
      <c r="J176" s="10">
        <v>174</v>
      </c>
      <c r="N176" s="22">
        <v>471</v>
      </c>
    </row>
    <row r="177" spans="2:14" x14ac:dyDescent="0.2">
      <c r="B177" s="14">
        <v>10.2951</v>
      </c>
      <c r="C177" s="13">
        <v>10.31</v>
      </c>
      <c r="D177" s="12">
        <v>7.6279248148148151E-4</v>
      </c>
      <c r="E177" s="11">
        <v>7.6388888888888893E-4</v>
      </c>
      <c r="F177" s="10">
        <v>125</v>
      </c>
      <c r="G177" s="5">
        <f t="shared" si="2"/>
        <v>4.72</v>
      </c>
      <c r="H177" s="13">
        <v>10.5</v>
      </c>
      <c r="I177" s="13">
        <v>47.5</v>
      </c>
      <c r="J177" s="10">
        <v>175</v>
      </c>
      <c r="N177" s="22">
        <v>472</v>
      </c>
    </row>
    <row r="178" spans="2:14" x14ac:dyDescent="0.2">
      <c r="B178" s="14">
        <v>10.315100000000001</v>
      </c>
      <c r="C178" s="13">
        <v>10.33</v>
      </c>
      <c r="D178" s="12">
        <v>7.6394988888888891E-4</v>
      </c>
      <c r="E178" s="11">
        <v>7.6504629629629633E-4</v>
      </c>
      <c r="F178" s="10">
        <v>124</v>
      </c>
      <c r="G178" s="5">
        <f t="shared" si="2"/>
        <v>4.74</v>
      </c>
      <c r="H178" s="13">
        <v>10.54</v>
      </c>
      <c r="I178" s="13">
        <v>47.71</v>
      </c>
      <c r="J178" s="10">
        <v>176</v>
      </c>
      <c r="N178" s="22">
        <v>474</v>
      </c>
    </row>
    <row r="179" spans="2:14" x14ac:dyDescent="0.2">
      <c r="B179" s="14">
        <v>10.335100000000001</v>
      </c>
      <c r="C179" s="13">
        <v>10.36</v>
      </c>
      <c r="D179" s="12">
        <v>7.6510729629629631E-4</v>
      </c>
      <c r="E179" s="11">
        <v>7.6620370370370373E-4</v>
      </c>
      <c r="F179" s="10">
        <v>123</v>
      </c>
      <c r="G179" s="5">
        <f t="shared" si="2"/>
        <v>4.75</v>
      </c>
      <c r="H179" s="13">
        <v>10.57</v>
      </c>
      <c r="I179" s="13">
        <v>47.92</v>
      </c>
      <c r="J179" s="10">
        <v>177</v>
      </c>
      <c r="N179" s="22">
        <v>475</v>
      </c>
    </row>
    <row r="180" spans="2:14" x14ac:dyDescent="0.2">
      <c r="B180" s="14">
        <v>10.3651</v>
      </c>
      <c r="C180" s="13">
        <v>10.38</v>
      </c>
      <c r="D180" s="12">
        <v>7.6626470370370371E-4</v>
      </c>
      <c r="E180" s="11">
        <v>7.6736111111111113E-4</v>
      </c>
      <c r="F180" s="10">
        <v>122</v>
      </c>
      <c r="G180" s="5">
        <f t="shared" si="2"/>
        <v>4.76</v>
      </c>
      <c r="H180" s="13">
        <v>10.61</v>
      </c>
      <c r="I180" s="13">
        <v>48.13</v>
      </c>
      <c r="J180" s="10">
        <v>178</v>
      </c>
      <c r="N180" s="22">
        <v>476</v>
      </c>
    </row>
    <row r="181" spans="2:14" x14ac:dyDescent="0.2">
      <c r="B181" s="14">
        <v>10.385100000000001</v>
      </c>
      <c r="C181" s="13">
        <v>10.4</v>
      </c>
      <c r="D181" s="12">
        <v>7.6742211111111111E-4</v>
      </c>
      <c r="E181" s="11">
        <v>7.6851851851851853E-4</v>
      </c>
      <c r="F181" s="10">
        <v>121</v>
      </c>
      <c r="G181" s="5">
        <f t="shared" si="2"/>
        <v>4.78</v>
      </c>
      <c r="H181" s="13">
        <v>10.64</v>
      </c>
      <c r="I181" s="13">
        <v>48.34</v>
      </c>
      <c r="J181" s="10">
        <v>179</v>
      </c>
      <c r="N181" s="22">
        <v>478</v>
      </c>
    </row>
    <row r="182" spans="2:14" x14ac:dyDescent="0.2">
      <c r="B182" s="14">
        <v>10.405100000000001</v>
      </c>
      <c r="C182" s="13">
        <v>10.42</v>
      </c>
      <c r="D182" s="12">
        <v>7.6857951851851852E-4</v>
      </c>
      <c r="E182" s="11">
        <v>7.6967592592592593E-4</v>
      </c>
      <c r="F182" s="10">
        <v>120</v>
      </c>
      <c r="G182" s="5">
        <f t="shared" si="2"/>
        <v>4.79</v>
      </c>
      <c r="H182" s="13">
        <v>10.68</v>
      </c>
      <c r="I182" s="13">
        <v>48.54</v>
      </c>
      <c r="J182" s="10">
        <v>180</v>
      </c>
      <c r="N182" s="22">
        <v>479</v>
      </c>
    </row>
    <row r="183" spans="2:14" x14ac:dyDescent="0.2">
      <c r="B183" s="14">
        <v>10.4251</v>
      </c>
      <c r="C183" s="13">
        <v>10.45</v>
      </c>
      <c r="D183" s="12">
        <v>7.6973692592592592E-4</v>
      </c>
      <c r="E183" s="11">
        <v>7.7083333333333333E-4</v>
      </c>
      <c r="F183" s="10">
        <v>119</v>
      </c>
      <c r="G183" s="5">
        <f t="shared" si="2"/>
        <v>4.8099999999999996</v>
      </c>
      <c r="H183" s="13">
        <v>10.72</v>
      </c>
      <c r="I183" s="13">
        <v>48.75</v>
      </c>
      <c r="J183" s="10">
        <v>181</v>
      </c>
      <c r="N183" s="22">
        <v>481</v>
      </c>
    </row>
    <row r="184" spans="2:14" x14ac:dyDescent="0.2">
      <c r="B184" s="14">
        <v>10.4551</v>
      </c>
      <c r="C184" s="13">
        <v>10.47</v>
      </c>
      <c r="D184" s="12">
        <v>7.7089433333333332E-4</v>
      </c>
      <c r="E184" s="11">
        <v>7.7199074074074073E-4</v>
      </c>
      <c r="F184" s="10">
        <v>118</v>
      </c>
      <c r="G184" s="5">
        <f t="shared" si="2"/>
        <v>4.82</v>
      </c>
      <c r="H184" s="13">
        <v>10.75</v>
      </c>
      <c r="I184" s="13">
        <v>48.96</v>
      </c>
      <c r="J184" s="10">
        <v>182</v>
      </c>
      <c r="N184" s="22">
        <v>482</v>
      </c>
    </row>
    <row r="185" spans="2:14" x14ac:dyDescent="0.2">
      <c r="B185" s="14">
        <v>10.475100000000001</v>
      </c>
      <c r="C185" s="13">
        <v>10.49</v>
      </c>
      <c r="D185" s="12">
        <v>7.7205174074074072E-4</v>
      </c>
      <c r="E185" s="11">
        <v>7.7314814814814813E-4</v>
      </c>
      <c r="F185" s="10">
        <v>117</v>
      </c>
      <c r="G185" s="5">
        <f t="shared" si="2"/>
        <v>4.83</v>
      </c>
      <c r="H185" s="13">
        <v>10.79</v>
      </c>
      <c r="I185" s="13">
        <v>49.17</v>
      </c>
      <c r="J185" s="10">
        <v>183</v>
      </c>
      <c r="N185" s="22">
        <v>483</v>
      </c>
    </row>
    <row r="186" spans="2:14" x14ac:dyDescent="0.2">
      <c r="B186" s="14">
        <v>10.495100000000001</v>
      </c>
      <c r="C186" s="13">
        <v>10.52</v>
      </c>
      <c r="D186" s="12">
        <v>7.7320914814814812E-4</v>
      </c>
      <c r="E186" s="11">
        <v>7.7430555555555553E-4</v>
      </c>
      <c r="F186" s="10">
        <v>116</v>
      </c>
      <c r="G186" s="5">
        <f t="shared" si="2"/>
        <v>4.8499999999999996</v>
      </c>
      <c r="H186" s="13">
        <v>10.82</v>
      </c>
      <c r="I186" s="13">
        <v>49.38</v>
      </c>
      <c r="J186" s="10">
        <v>184</v>
      </c>
      <c r="N186" s="22">
        <v>485</v>
      </c>
    </row>
    <row r="187" spans="2:14" x14ac:dyDescent="0.2">
      <c r="B187" s="14">
        <v>10.5251</v>
      </c>
      <c r="C187" s="13">
        <v>10.54</v>
      </c>
      <c r="D187" s="12">
        <v>7.7436655555555552E-4</v>
      </c>
      <c r="E187" s="11">
        <v>7.7546296296296293E-4</v>
      </c>
      <c r="F187" s="10">
        <v>115</v>
      </c>
      <c r="G187" s="5">
        <f t="shared" si="2"/>
        <v>4.8600000000000003</v>
      </c>
      <c r="H187" s="13">
        <v>10.86</v>
      </c>
      <c r="I187" s="13">
        <v>49.59</v>
      </c>
      <c r="J187" s="10">
        <v>185</v>
      </c>
      <c r="N187" s="22">
        <v>486</v>
      </c>
    </row>
    <row r="188" spans="2:14" x14ac:dyDescent="0.2">
      <c r="B188" s="14">
        <v>10.5451</v>
      </c>
      <c r="C188" s="13">
        <v>10.56</v>
      </c>
      <c r="D188" s="12">
        <v>7.7552396296296292E-4</v>
      </c>
      <c r="E188" s="11">
        <v>7.7662037037037033E-4</v>
      </c>
      <c r="F188" s="10">
        <v>114</v>
      </c>
      <c r="G188" s="5">
        <f t="shared" si="2"/>
        <v>4.88</v>
      </c>
      <c r="H188" s="13">
        <v>10.9</v>
      </c>
      <c r="I188" s="13">
        <v>49.8</v>
      </c>
      <c r="J188" s="10">
        <v>186</v>
      </c>
      <c r="N188" s="22">
        <v>488</v>
      </c>
    </row>
    <row r="189" spans="2:14" x14ac:dyDescent="0.2">
      <c r="B189" s="14">
        <v>10.565100000000001</v>
      </c>
      <c r="C189" s="13">
        <v>10.58</v>
      </c>
      <c r="D189" s="12">
        <v>7.7668137037037032E-4</v>
      </c>
      <c r="E189" s="11">
        <v>7.7777777777777773E-4</v>
      </c>
      <c r="F189" s="10">
        <v>113</v>
      </c>
      <c r="G189" s="5">
        <f t="shared" si="2"/>
        <v>4.8899999999999997</v>
      </c>
      <c r="H189" s="13">
        <v>10.93</v>
      </c>
      <c r="I189" s="13">
        <v>50.01</v>
      </c>
      <c r="J189" s="10">
        <v>187</v>
      </c>
      <c r="N189" s="22">
        <v>489</v>
      </c>
    </row>
    <row r="190" spans="2:14" x14ac:dyDescent="0.2">
      <c r="B190" s="14">
        <v>10.585100000000001</v>
      </c>
      <c r="C190" s="13">
        <v>10.61</v>
      </c>
      <c r="D190" s="12">
        <v>7.7783877777777772E-4</v>
      </c>
      <c r="E190" s="11">
        <v>7.7893518518518513E-4</v>
      </c>
      <c r="F190" s="10">
        <v>112</v>
      </c>
      <c r="G190" s="5">
        <f t="shared" si="2"/>
        <v>4.9000000000000004</v>
      </c>
      <c r="H190" s="13">
        <v>10.97</v>
      </c>
      <c r="I190" s="13">
        <v>50.21</v>
      </c>
      <c r="J190" s="10">
        <v>188</v>
      </c>
      <c r="N190" s="22">
        <v>490</v>
      </c>
    </row>
    <row r="191" spans="2:14" x14ac:dyDescent="0.2">
      <c r="B191" s="14">
        <v>10.6151</v>
      </c>
      <c r="C191" s="13">
        <v>10.63</v>
      </c>
      <c r="D191" s="12">
        <v>7.7899618518518512E-4</v>
      </c>
      <c r="E191" s="11">
        <v>7.8009259259259253E-4</v>
      </c>
      <c r="F191" s="10">
        <v>111</v>
      </c>
      <c r="G191" s="5">
        <f t="shared" si="2"/>
        <v>4.92</v>
      </c>
      <c r="H191" s="13">
        <v>11</v>
      </c>
      <c r="I191" s="13">
        <v>50.42</v>
      </c>
      <c r="J191" s="10">
        <v>189</v>
      </c>
      <c r="N191" s="22">
        <v>492</v>
      </c>
    </row>
    <row r="192" spans="2:14" x14ac:dyDescent="0.2">
      <c r="B192" s="14">
        <v>10.635100000000001</v>
      </c>
      <c r="C192" s="13">
        <v>10.65</v>
      </c>
      <c r="D192" s="12">
        <v>7.8015359259259252E-4</v>
      </c>
      <c r="E192" s="11">
        <v>7.8125000000000004E-4</v>
      </c>
      <c r="F192" s="10">
        <v>110</v>
      </c>
      <c r="G192" s="5">
        <f t="shared" si="2"/>
        <v>4.93</v>
      </c>
      <c r="H192" s="13">
        <v>11.04</v>
      </c>
      <c r="I192" s="13">
        <v>50.63</v>
      </c>
      <c r="J192" s="10">
        <v>190</v>
      </c>
      <c r="N192" s="22">
        <v>493</v>
      </c>
    </row>
    <row r="193" spans="2:14" x14ac:dyDescent="0.2">
      <c r="B193" s="14">
        <v>10.655100000000001</v>
      </c>
      <c r="C193" s="13">
        <v>10.67</v>
      </c>
      <c r="D193" s="12">
        <v>7.8131100000000003E-4</v>
      </c>
      <c r="E193" s="11">
        <v>7.8240740740740734E-4</v>
      </c>
      <c r="F193" s="10">
        <v>109</v>
      </c>
      <c r="G193" s="5">
        <f t="shared" si="2"/>
        <v>4.95</v>
      </c>
      <c r="H193" s="13">
        <v>11.08</v>
      </c>
      <c r="I193" s="13">
        <v>50.84</v>
      </c>
      <c r="J193" s="10">
        <v>191</v>
      </c>
      <c r="N193" s="22">
        <v>495</v>
      </c>
    </row>
    <row r="194" spans="2:14" x14ac:dyDescent="0.2">
      <c r="B194" s="14">
        <v>10.6751</v>
      </c>
      <c r="C194" s="13">
        <v>10.7</v>
      </c>
      <c r="D194" s="12">
        <v>7.8246840740740732E-4</v>
      </c>
      <c r="E194" s="11">
        <v>7.8356481481481474E-4</v>
      </c>
      <c r="F194" s="10">
        <v>108</v>
      </c>
      <c r="G194" s="5">
        <f t="shared" ref="G194:G257" si="3">N194/100</f>
        <v>4.96</v>
      </c>
      <c r="H194" s="13">
        <v>11.11</v>
      </c>
      <c r="I194" s="13">
        <v>51.05</v>
      </c>
      <c r="J194" s="10">
        <v>192</v>
      </c>
      <c r="N194" s="22">
        <v>496</v>
      </c>
    </row>
    <row r="195" spans="2:14" x14ac:dyDescent="0.2">
      <c r="B195" s="14">
        <v>10.7051</v>
      </c>
      <c r="C195" s="13">
        <v>10.72</v>
      </c>
      <c r="D195" s="12">
        <v>7.8362581481481472E-4</v>
      </c>
      <c r="E195" s="11">
        <v>7.8472222222222214E-4</v>
      </c>
      <c r="F195" s="10">
        <v>107</v>
      </c>
      <c r="G195" s="5">
        <f t="shared" si="3"/>
        <v>4.97</v>
      </c>
      <c r="H195" s="13">
        <v>11.15</v>
      </c>
      <c r="I195" s="13">
        <v>51.26</v>
      </c>
      <c r="J195" s="10">
        <v>193</v>
      </c>
      <c r="N195" s="22">
        <v>497</v>
      </c>
    </row>
    <row r="196" spans="2:14" x14ac:dyDescent="0.2">
      <c r="B196" s="14">
        <v>10.725100000000001</v>
      </c>
      <c r="C196" s="13">
        <v>10.74</v>
      </c>
      <c r="D196" s="12">
        <v>7.8478322222222212E-4</v>
      </c>
      <c r="E196" s="11">
        <v>7.8587962962962954E-4</v>
      </c>
      <c r="F196" s="10">
        <v>106</v>
      </c>
      <c r="G196" s="5">
        <f t="shared" si="3"/>
        <v>4.99</v>
      </c>
      <c r="H196" s="13">
        <v>11.18</v>
      </c>
      <c r="I196" s="13">
        <v>51.47</v>
      </c>
      <c r="J196" s="10">
        <v>194</v>
      </c>
      <c r="N196" s="22">
        <v>499</v>
      </c>
    </row>
    <row r="197" spans="2:14" x14ac:dyDescent="0.2">
      <c r="B197" s="14">
        <v>10.745100000000001</v>
      </c>
      <c r="C197" s="13">
        <v>10.77</v>
      </c>
      <c r="D197" s="12">
        <v>7.8594062962962952E-4</v>
      </c>
      <c r="E197" s="11">
        <v>7.8703703703703694E-4</v>
      </c>
      <c r="F197" s="10">
        <v>105</v>
      </c>
      <c r="G197" s="5">
        <f t="shared" si="3"/>
        <v>5</v>
      </c>
      <c r="H197" s="13">
        <v>11.22</v>
      </c>
      <c r="I197" s="13">
        <v>51.68</v>
      </c>
      <c r="J197" s="10">
        <v>195</v>
      </c>
      <c r="N197" s="22">
        <v>500</v>
      </c>
    </row>
    <row r="198" spans="2:14" x14ac:dyDescent="0.2">
      <c r="B198" s="14">
        <v>10.7751</v>
      </c>
      <c r="C198" s="13">
        <v>10.79</v>
      </c>
      <c r="D198" s="12">
        <v>7.8709803703703692E-4</v>
      </c>
      <c r="E198" s="11">
        <v>7.8819444444444434E-4</v>
      </c>
      <c r="F198" s="10">
        <v>104</v>
      </c>
      <c r="G198" s="5">
        <f t="shared" si="3"/>
        <v>5.0199999999999996</v>
      </c>
      <c r="H198" s="13">
        <v>11.26</v>
      </c>
      <c r="I198" s="13">
        <v>51.88</v>
      </c>
      <c r="J198" s="10">
        <v>196</v>
      </c>
      <c r="N198" s="22">
        <v>502</v>
      </c>
    </row>
    <row r="199" spans="2:14" x14ac:dyDescent="0.2">
      <c r="B199" s="14">
        <v>10.7951</v>
      </c>
      <c r="C199" s="13">
        <v>10.81</v>
      </c>
      <c r="D199" s="12">
        <v>7.8825544444444432E-4</v>
      </c>
      <c r="E199" s="11">
        <v>7.8935185185185174E-4</v>
      </c>
      <c r="F199" s="10">
        <v>103</v>
      </c>
      <c r="G199" s="5">
        <f t="shared" si="3"/>
        <v>5.03</v>
      </c>
      <c r="H199" s="13">
        <v>11.29</v>
      </c>
      <c r="I199" s="13">
        <v>52.09</v>
      </c>
      <c r="J199" s="10">
        <v>197</v>
      </c>
      <c r="N199" s="22">
        <v>503</v>
      </c>
    </row>
    <row r="200" spans="2:14" x14ac:dyDescent="0.2">
      <c r="B200" s="14">
        <v>10.815100000000001</v>
      </c>
      <c r="C200" s="13">
        <v>10.83</v>
      </c>
      <c r="D200" s="12">
        <v>7.8941285185185172E-4</v>
      </c>
      <c r="E200" s="11">
        <v>7.9050925925925914E-4</v>
      </c>
      <c r="F200" s="10">
        <v>102</v>
      </c>
      <c r="G200" s="5">
        <f t="shared" si="3"/>
        <v>5.04</v>
      </c>
      <c r="H200" s="13">
        <v>11.33</v>
      </c>
      <c r="I200" s="13">
        <v>52.3</v>
      </c>
      <c r="J200" s="10">
        <v>198</v>
      </c>
      <c r="N200" s="22">
        <v>504</v>
      </c>
    </row>
    <row r="201" spans="2:14" x14ac:dyDescent="0.2">
      <c r="B201" s="14">
        <v>10.835100000000001</v>
      </c>
      <c r="C201" s="13">
        <v>10.86</v>
      </c>
      <c r="D201" s="12">
        <v>7.9057025925925912E-4</v>
      </c>
      <c r="E201" s="11">
        <v>7.9166666666666654E-4</v>
      </c>
      <c r="F201" s="10">
        <v>101</v>
      </c>
      <c r="G201" s="5">
        <f t="shared" si="3"/>
        <v>5.0599999999999996</v>
      </c>
      <c r="H201" s="13">
        <v>11.36</v>
      </c>
      <c r="I201" s="13">
        <v>52.51</v>
      </c>
      <c r="J201" s="10">
        <v>199</v>
      </c>
      <c r="N201" s="22">
        <v>506</v>
      </c>
    </row>
    <row r="202" spans="2:14" x14ac:dyDescent="0.2">
      <c r="B202" s="14">
        <v>10.8651</v>
      </c>
      <c r="C202" s="19">
        <v>10.88</v>
      </c>
      <c r="D202" s="12">
        <v>7.9172766666666652E-4</v>
      </c>
      <c r="E202" s="21">
        <v>7.9282407407407394E-4</v>
      </c>
      <c r="F202" s="18">
        <v>100</v>
      </c>
      <c r="G202" s="5">
        <f t="shared" si="3"/>
        <v>5.07</v>
      </c>
      <c r="H202" s="19">
        <v>11.4</v>
      </c>
      <c r="I202" s="19">
        <v>52.72</v>
      </c>
      <c r="J202" s="18">
        <v>200</v>
      </c>
      <c r="N202" s="20">
        <v>507</v>
      </c>
    </row>
    <row r="203" spans="2:14" x14ac:dyDescent="0.2">
      <c r="B203" s="14">
        <v>10.885100000000001</v>
      </c>
      <c r="C203" s="13">
        <v>10.91</v>
      </c>
      <c r="D203" s="12">
        <v>7.9288507407407392E-4</v>
      </c>
      <c r="E203" s="11">
        <v>7.9409722222222262E-4</v>
      </c>
      <c r="F203" s="10">
        <v>99</v>
      </c>
      <c r="G203" s="5">
        <f t="shared" si="3"/>
        <v>5.08</v>
      </c>
      <c r="H203" s="13">
        <v>11.43</v>
      </c>
      <c r="I203" s="13">
        <v>52.91</v>
      </c>
      <c r="J203" s="10">
        <v>201</v>
      </c>
      <c r="N203" s="22">
        <v>508</v>
      </c>
    </row>
    <row r="204" spans="2:14" x14ac:dyDescent="0.2">
      <c r="B204" s="14">
        <v>10.915100000000001</v>
      </c>
      <c r="C204" s="13">
        <v>10.93</v>
      </c>
      <c r="D204" s="12">
        <v>7.9415822222222261E-4</v>
      </c>
      <c r="E204" s="11">
        <v>7.9537037037037076E-4</v>
      </c>
      <c r="F204" s="10">
        <v>98</v>
      </c>
      <c r="G204" s="5">
        <f t="shared" si="3"/>
        <v>5.0999999999999996</v>
      </c>
      <c r="H204" s="13">
        <v>11.46</v>
      </c>
      <c r="I204" s="13">
        <v>53.09</v>
      </c>
      <c r="J204" s="10">
        <v>202</v>
      </c>
      <c r="N204" s="22">
        <v>510</v>
      </c>
    </row>
    <row r="205" spans="2:14" x14ac:dyDescent="0.2">
      <c r="B205" s="14">
        <v>10.9351</v>
      </c>
      <c r="C205" s="13">
        <v>10.96</v>
      </c>
      <c r="D205" s="12">
        <v>7.9543137037037075E-4</v>
      </c>
      <c r="E205" s="11">
        <v>7.966435185185189E-4</v>
      </c>
      <c r="F205" s="10">
        <v>97</v>
      </c>
      <c r="G205" s="5">
        <f t="shared" si="3"/>
        <v>5.1100000000000003</v>
      </c>
      <c r="H205" s="13">
        <v>11.5</v>
      </c>
      <c r="I205" s="13">
        <v>53.28</v>
      </c>
      <c r="J205" s="10">
        <v>203</v>
      </c>
      <c r="N205" s="22">
        <v>511</v>
      </c>
    </row>
    <row r="206" spans="2:14" x14ac:dyDescent="0.2">
      <c r="B206" s="14">
        <v>10.965100000000001</v>
      </c>
      <c r="C206" s="13">
        <v>10.98</v>
      </c>
      <c r="D206" s="12">
        <v>7.9670451851851889E-4</v>
      </c>
      <c r="E206" s="11">
        <v>7.9791666666666704E-4</v>
      </c>
      <c r="F206" s="10">
        <v>96</v>
      </c>
      <c r="G206" s="5">
        <f t="shared" si="3"/>
        <v>5.12</v>
      </c>
      <c r="H206" s="13">
        <v>11.53</v>
      </c>
      <c r="I206" s="13">
        <v>53.46</v>
      </c>
      <c r="J206" s="10">
        <v>204</v>
      </c>
      <c r="N206" s="22">
        <v>512</v>
      </c>
    </row>
    <row r="207" spans="2:14" x14ac:dyDescent="0.2">
      <c r="B207" s="14">
        <v>10.985100000000001</v>
      </c>
      <c r="C207" s="13">
        <v>11.01</v>
      </c>
      <c r="D207" s="12">
        <v>7.9797766666666703E-4</v>
      </c>
      <c r="E207" s="11">
        <v>7.9918981481481518E-4</v>
      </c>
      <c r="F207" s="10">
        <v>95</v>
      </c>
      <c r="G207" s="5">
        <f t="shared" si="3"/>
        <v>5.13</v>
      </c>
      <c r="H207" s="13">
        <v>11.56</v>
      </c>
      <c r="I207" s="13">
        <v>53.65</v>
      </c>
      <c r="J207" s="10">
        <v>205</v>
      </c>
      <c r="N207" s="22">
        <v>513</v>
      </c>
    </row>
    <row r="208" spans="2:14" x14ac:dyDescent="0.2">
      <c r="B208" s="14">
        <v>11.0151</v>
      </c>
      <c r="C208" s="13">
        <v>11.03</v>
      </c>
      <c r="D208" s="12">
        <v>7.9925081481481517E-4</v>
      </c>
      <c r="E208" s="11">
        <v>8.0046296296296332E-4</v>
      </c>
      <c r="F208" s="10">
        <v>94</v>
      </c>
      <c r="G208" s="5">
        <f t="shared" si="3"/>
        <v>5.14</v>
      </c>
      <c r="H208" s="13">
        <v>11.59</v>
      </c>
      <c r="I208" s="13">
        <v>53.83</v>
      </c>
      <c r="J208" s="10">
        <v>206</v>
      </c>
      <c r="N208" s="22">
        <v>514</v>
      </c>
    </row>
    <row r="209" spans="2:14" x14ac:dyDescent="0.2">
      <c r="B209" s="14">
        <v>11.0351</v>
      </c>
      <c r="C209" s="13">
        <v>11.06</v>
      </c>
      <c r="D209" s="12">
        <v>8.0052396296296331E-4</v>
      </c>
      <c r="E209" s="11">
        <v>8.0173611111111146E-4</v>
      </c>
      <c r="F209" s="10">
        <v>93</v>
      </c>
      <c r="G209" s="5">
        <f t="shared" si="3"/>
        <v>5.16</v>
      </c>
      <c r="H209" s="13">
        <v>11.62</v>
      </c>
      <c r="I209" s="13">
        <v>54.02</v>
      </c>
      <c r="J209" s="10">
        <v>207</v>
      </c>
      <c r="N209" s="22">
        <v>516</v>
      </c>
    </row>
    <row r="210" spans="2:14" x14ac:dyDescent="0.2">
      <c r="B210" s="14">
        <v>11.065100000000001</v>
      </c>
      <c r="C210" s="13">
        <v>11.08</v>
      </c>
      <c r="D210" s="12">
        <v>8.0179711111111145E-4</v>
      </c>
      <c r="E210" s="11">
        <v>8.030092592592596E-4</v>
      </c>
      <c r="F210" s="10">
        <v>92</v>
      </c>
      <c r="G210" s="5">
        <f t="shared" si="3"/>
        <v>5.17</v>
      </c>
      <c r="H210" s="13">
        <v>11.66</v>
      </c>
      <c r="I210" s="13">
        <v>54.2</v>
      </c>
      <c r="J210" s="10">
        <v>208</v>
      </c>
      <c r="N210" s="22">
        <v>517</v>
      </c>
    </row>
    <row r="211" spans="2:14" x14ac:dyDescent="0.2">
      <c r="B211" s="14">
        <v>11.085100000000001</v>
      </c>
      <c r="C211" s="13">
        <v>11.11</v>
      </c>
      <c r="D211" s="12">
        <v>8.0307025925925959E-4</v>
      </c>
      <c r="E211" s="11">
        <v>8.0428240740740775E-4</v>
      </c>
      <c r="F211" s="10">
        <v>91</v>
      </c>
      <c r="G211" s="5">
        <f t="shared" si="3"/>
        <v>5.18</v>
      </c>
      <c r="H211" s="13">
        <v>11.69</v>
      </c>
      <c r="I211" s="13">
        <v>54.39</v>
      </c>
      <c r="J211" s="10">
        <v>209</v>
      </c>
      <c r="N211" s="22">
        <v>518</v>
      </c>
    </row>
    <row r="212" spans="2:14" x14ac:dyDescent="0.2">
      <c r="B212" s="14">
        <v>11.1151</v>
      </c>
      <c r="C212" s="13">
        <v>11.13</v>
      </c>
      <c r="D212" s="12">
        <v>8.0434340740740773E-4</v>
      </c>
      <c r="E212" s="11">
        <v>8.0555555555555589E-4</v>
      </c>
      <c r="F212" s="10">
        <v>90</v>
      </c>
      <c r="G212" s="5">
        <f t="shared" si="3"/>
        <v>5.19</v>
      </c>
      <c r="H212" s="13">
        <v>11.72</v>
      </c>
      <c r="I212" s="13">
        <v>54.58</v>
      </c>
      <c r="J212" s="10">
        <v>210</v>
      </c>
      <c r="N212" s="22">
        <v>519</v>
      </c>
    </row>
    <row r="213" spans="2:14" x14ac:dyDescent="0.2">
      <c r="B213" s="14">
        <v>11.135100000000001</v>
      </c>
      <c r="C213" s="13">
        <v>11.16</v>
      </c>
      <c r="D213" s="12">
        <v>8.0561655555555587E-4</v>
      </c>
      <c r="E213" s="11">
        <v>8.0682870370370403E-4</v>
      </c>
      <c r="F213" s="10">
        <v>89</v>
      </c>
      <c r="G213" s="5">
        <f t="shared" si="3"/>
        <v>5.21</v>
      </c>
      <c r="H213" s="13">
        <v>11.75</v>
      </c>
      <c r="I213" s="13">
        <v>54.76</v>
      </c>
      <c r="J213" s="10">
        <v>211</v>
      </c>
      <c r="N213" s="22">
        <v>521</v>
      </c>
    </row>
    <row r="214" spans="2:14" x14ac:dyDescent="0.2">
      <c r="B214" s="14">
        <v>11.165100000000001</v>
      </c>
      <c r="C214" s="13">
        <v>11.18</v>
      </c>
      <c r="D214" s="12">
        <v>8.0688970370370401E-4</v>
      </c>
      <c r="E214" s="11">
        <v>8.0810185185185217E-4</v>
      </c>
      <c r="F214" s="10">
        <v>88</v>
      </c>
      <c r="G214" s="5">
        <f t="shared" si="3"/>
        <v>5.22</v>
      </c>
      <c r="H214" s="13">
        <v>11.78</v>
      </c>
      <c r="I214" s="13">
        <v>54.95</v>
      </c>
      <c r="J214" s="10">
        <v>212</v>
      </c>
      <c r="N214" s="22">
        <v>522</v>
      </c>
    </row>
    <row r="215" spans="2:14" x14ac:dyDescent="0.2">
      <c r="B215" s="14">
        <v>11.1851</v>
      </c>
      <c r="C215" s="13">
        <v>11.21</v>
      </c>
      <c r="D215" s="12">
        <v>8.0816285185185215E-4</v>
      </c>
      <c r="E215" s="11">
        <v>8.0937500000000031E-4</v>
      </c>
      <c r="F215" s="10">
        <v>87</v>
      </c>
      <c r="G215" s="5">
        <f t="shared" si="3"/>
        <v>5.23</v>
      </c>
      <c r="H215" s="13">
        <v>11.82</v>
      </c>
      <c r="I215" s="13">
        <v>55.13</v>
      </c>
      <c r="J215" s="10">
        <v>213</v>
      </c>
      <c r="N215" s="22">
        <v>523</v>
      </c>
    </row>
    <row r="216" spans="2:14" x14ac:dyDescent="0.2">
      <c r="B216" s="14">
        <v>11.215100000000001</v>
      </c>
      <c r="C216" s="13">
        <v>11.23</v>
      </c>
      <c r="D216" s="12">
        <v>8.0943600000000029E-4</v>
      </c>
      <c r="E216" s="11">
        <v>8.1064814814814845E-4</v>
      </c>
      <c r="F216" s="10">
        <v>86</v>
      </c>
      <c r="G216" s="5">
        <f t="shared" si="3"/>
        <v>5.24</v>
      </c>
      <c r="H216" s="13">
        <v>11.85</v>
      </c>
      <c r="I216" s="13">
        <v>55.32</v>
      </c>
      <c r="J216" s="10">
        <v>214</v>
      </c>
      <c r="N216" s="22">
        <v>524</v>
      </c>
    </row>
    <row r="217" spans="2:14" x14ac:dyDescent="0.2">
      <c r="B217" s="14">
        <v>11.235100000000001</v>
      </c>
      <c r="C217" s="13">
        <v>11.26</v>
      </c>
      <c r="D217" s="12">
        <v>8.1070914814814843E-4</v>
      </c>
      <c r="E217" s="11">
        <v>8.1192129629629659E-4</v>
      </c>
      <c r="F217" s="10">
        <v>85</v>
      </c>
      <c r="G217" s="5">
        <f t="shared" si="3"/>
        <v>5.26</v>
      </c>
      <c r="H217" s="13">
        <v>11.88</v>
      </c>
      <c r="I217" s="13">
        <v>55.5</v>
      </c>
      <c r="J217" s="10">
        <v>215</v>
      </c>
      <c r="N217" s="22">
        <v>526</v>
      </c>
    </row>
    <row r="218" spans="2:14" x14ac:dyDescent="0.2">
      <c r="B218" s="14">
        <v>11.2651</v>
      </c>
      <c r="C218" s="13">
        <v>11.28</v>
      </c>
      <c r="D218" s="12">
        <v>8.1198229629629657E-4</v>
      </c>
      <c r="E218" s="11">
        <v>8.1319444444444473E-4</v>
      </c>
      <c r="F218" s="10">
        <v>84</v>
      </c>
      <c r="G218" s="5">
        <f t="shared" si="3"/>
        <v>5.27</v>
      </c>
      <c r="H218" s="13">
        <v>11.91</v>
      </c>
      <c r="I218" s="13">
        <v>55.69</v>
      </c>
      <c r="J218" s="10">
        <v>216</v>
      </c>
      <c r="N218" s="22">
        <v>527</v>
      </c>
    </row>
    <row r="219" spans="2:14" x14ac:dyDescent="0.2">
      <c r="B219" s="14">
        <v>11.2851</v>
      </c>
      <c r="C219" s="13">
        <v>11.31</v>
      </c>
      <c r="D219" s="12">
        <v>8.1325544444444471E-4</v>
      </c>
      <c r="E219" s="11">
        <v>8.1446759259259287E-4</v>
      </c>
      <c r="F219" s="10">
        <v>83</v>
      </c>
      <c r="G219" s="5">
        <f t="shared" si="3"/>
        <v>5.28</v>
      </c>
      <c r="H219" s="13">
        <v>11.94</v>
      </c>
      <c r="I219" s="13">
        <v>55.88</v>
      </c>
      <c r="J219" s="10">
        <v>217</v>
      </c>
      <c r="N219" s="22">
        <v>528</v>
      </c>
    </row>
    <row r="220" spans="2:14" x14ac:dyDescent="0.2">
      <c r="B220" s="14">
        <v>11.315100000000001</v>
      </c>
      <c r="C220" s="13">
        <v>11.33</v>
      </c>
      <c r="D220" s="12">
        <v>8.1452859259259285E-4</v>
      </c>
      <c r="E220" s="11">
        <v>8.1574074074074101E-4</v>
      </c>
      <c r="F220" s="10">
        <v>82</v>
      </c>
      <c r="G220" s="5">
        <f t="shared" si="3"/>
        <v>5.29</v>
      </c>
      <c r="H220" s="13">
        <v>11.98</v>
      </c>
      <c r="I220" s="13">
        <v>56.06</v>
      </c>
      <c r="J220" s="10">
        <v>218</v>
      </c>
      <c r="N220" s="22">
        <v>529</v>
      </c>
    </row>
    <row r="221" spans="2:14" x14ac:dyDescent="0.2">
      <c r="B221" s="14">
        <v>11.335100000000001</v>
      </c>
      <c r="C221" s="13">
        <v>11.36</v>
      </c>
      <c r="D221" s="12">
        <v>8.1580174074074099E-4</v>
      </c>
      <c r="E221" s="11">
        <v>8.1701388888888915E-4</v>
      </c>
      <c r="F221" s="10">
        <v>81</v>
      </c>
      <c r="G221" s="5">
        <f t="shared" si="3"/>
        <v>5.31</v>
      </c>
      <c r="H221" s="13">
        <v>12.01</v>
      </c>
      <c r="I221" s="13">
        <v>56.25</v>
      </c>
      <c r="J221" s="10">
        <v>219</v>
      </c>
      <c r="N221" s="22">
        <v>531</v>
      </c>
    </row>
    <row r="222" spans="2:14" x14ac:dyDescent="0.2">
      <c r="B222" s="14">
        <v>11.3651</v>
      </c>
      <c r="C222" s="13">
        <v>11.38</v>
      </c>
      <c r="D222" s="12">
        <v>8.1707488888888913E-4</v>
      </c>
      <c r="E222" s="11">
        <v>8.1828703703703729E-4</v>
      </c>
      <c r="F222" s="10">
        <v>80</v>
      </c>
      <c r="G222" s="5">
        <f t="shared" si="3"/>
        <v>5.32</v>
      </c>
      <c r="H222" s="13">
        <v>12.04</v>
      </c>
      <c r="I222" s="13">
        <v>56.43</v>
      </c>
      <c r="J222" s="10">
        <v>220</v>
      </c>
      <c r="N222" s="22">
        <v>532</v>
      </c>
    </row>
    <row r="223" spans="2:14" x14ac:dyDescent="0.2">
      <c r="B223" s="14">
        <v>11.385100000000001</v>
      </c>
      <c r="C223" s="13">
        <v>11.41</v>
      </c>
      <c r="D223" s="12">
        <v>8.1834803703703727E-4</v>
      </c>
      <c r="E223" s="11">
        <v>8.1956018518518543E-4</v>
      </c>
      <c r="F223" s="10">
        <v>79</v>
      </c>
      <c r="G223" s="5">
        <f t="shared" si="3"/>
        <v>5.33</v>
      </c>
      <c r="H223" s="13">
        <v>12.07</v>
      </c>
      <c r="I223" s="13">
        <v>56.62</v>
      </c>
      <c r="J223" s="10">
        <v>221</v>
      </c>
      <c r="N223" s="22">
        <v>533</v>
      </c>
    </row>
    <row r="224" spans="2:14" x14ac:dyDescent="0.2">
      <c r="B224" s="14">
        <v>11.415100000000001</v>
      </c>
      <c r="C224" s="13">
        <v>11.43</v>
      </c>
      <c r="D224" s="12">
        <v>8.1962118518518542E-4</v>
      </c>
      <c r="E224" s="11">
        <v>8.2083333333333357E-4</v>
      </c>
      <c r="F224" s="10">
        <v>78</v>
      </c>
      <c r="G224" s="5">
        <f t="shared" si="3"/>
        <v>5.34</v>
      </c>
      <c r="H224" s="13">
        <v>12.1</v>
      </c>
      <c r="I224" s="13">
        <v>56.8</v>
      </c>
      <c r="J224" s="10">
        <v>222</v>
      </c>
      <c r="N224" s="22">
        <v>534</v>
      </c>
    </row>
    <row r="225" spans="2:14" x14ac:dyDescent="0.2">
      <c r="B225" s="14">
        <v>11.4351</v>
      </c>
      <c r="C225" s="13">
        <v>11.46</v>
      </c>
      <c r="D225" s="12">
        <v>8.2089433333333356E-4</v>
      </c>
      <c r="E225" s="11">
        <v>8.2210648148148171E-4</v>
      </c>
      <c r="F225" s="10">
        <v>77</v>
      </c>
      <c r="G225" s="5">
        <f t="shared" si="3"/>
        <v>5.36</v>
      </c>
      <c r="H225" s="13">
        <v>12.14</v>
      </c>
      <c r="I225" s="13">
        <v>56.99</v>
      </c>
      <c r="J225" s="10">
        <v>223</v>
      </c>
      <c r="N225" s="22">
        <v>536</v>
      </c>
    </row>
    <row r="226" spans="2:14" x14ac:dyDescent="0.2">
      <c r="B226" s="14">
        <v>11.465100000000001</v>
      </c>
      <c r="C226" s="13">
        <v>11.48</v>
      </c>
      <c r="D226" s="12">
        <v>8.221674814814817E-4</v>
      </c>
      <c r="E226" s="11">
        <v>8.2337962962962985E-4</v>
      </c>
      <c r="F226" s="10">
        <v>76</v>
      </c>
      <c r="G226" s="5">
        <f t="shared" si="3"/>
        <v>5.37</v>
      </c>
      <c r="H226" s="13">
        <v>12.17</v>
      </c>
      <c r="I226" s="13">
        <v>57.17</v>
      </c>
      <c r="J226" s="10">
        <v>224</v>
      </c>
      <c r="N226" s="22">
        <v>537</v>
      </c>
    </row>
    <row r="227" spans="2:14" x14ac:dyDescent="0.2">
      <c r="B227" s="14">
        <v>11.485100000000001</v>
      </c>
      <c r="C227" s="13">
        <v>11.51</v>
      </c>
      <c r="D227" s="12">
        <v>8.2344062962962984E-4</v>
      </c>
      <c r="E227" s="11">
        <v>8.2465277777777799E-4</v>
      </c>
      <c r="F227" s="10">
        <v>75</v>
      </c>
      <c r="G227" s="5">
        <f t="shared" si="3"/>
        <v>5.38</v>
      </c>
      <c r="H227" s="13">
        <v>12.2</v>
      </c>
      <c r="I227" s="13">
        <v>57.36</v>
      </c>
      <c r="J227" s="10">
        <v>225</v>
      </c>
      <c r="N227" s="22">
        <v>538</v>
      </c>
    </row>
    <row r="228" spans="2:14" x14ac:dyDescent="0.2">
      <c r="B228" s="14">
        <v>11.5151</v>
      </c>
      <c r="C228" s="13">
        <v>11.53</v>
      </c>
      <c r="D228" s="12">
        <v>8.2471377777777798E-4</v>
      </c>
      <c r="E228" s="11">
        <v>8.2592592592592613E-4</v>
      </c>
      <c r="F228" s="10">
        <v>74</v>
      </c>
      <c r="G228" s="5">
        <f t="shared" si="3"/>
        <v>5.39</v>
      </c>
      <c r="H228" s="13">
        <v>12.23</v>
      </c>
      <c r="I228" s="13">
        <v>57.55</v>
      </c>
      <c r="J228" s="10">
        <v>226</v>
      </c>
      <c r="N228" s="22">
        <v>539</v>
      </c>
    </row>
    <row r="229" spans="2:14" x14ac:dyDescent="0.2">
      <c r="B229" s="14">
        <v>11.5351</v>
      </c>
      <c r="C229" s="13">
        <v>11.56</v>
      </c>
      <c r="D229" s="12">
        <v>8.2598692592592612E-4</v>
      </c>
      <c r="E229" s="11">
        <v>8.2719907407407427E-4</v>
      </c>
      <c r="F229" s="10">
        <v>73</v>
      </c>
      <c r="G229" s="5">
        <f t="shared" si="3"/>
        <v>5.41</v>
      </c>
      <c r="H229" s="13">
        <v>12.26</v>
      </c>
      <c r="I229" s="13">
        <v>57.73</v>
      </c>
      <c r="J229" s="10">
        <v>227</v>
      </c>
      <c r="N229" s="22">
        <v>541</v>
      </c>
    </row>
    <row r="230" spans="2:14" x14ac:dyDescent="0.2">
      <c r="B230" s="14">
        <v>11.565100000000001</v>
      </c>
      <c r="C230" s="13">
        <v>11.58</v>
      </c>
      <c r="D230" s="12">
        <v>8.2726007407407426E-4</v>
      </c>
      <c r="E230" s="11">
        <v>8.2847222222222241E-4</v>
      </c>
      <c r="F230" s="10">
        <v>72</v>
      </c>
      <c r="G230" s="5">
        <f t="shared" si="3"/>
        <v>5.42</v>
      </c>
      <c r="H230" s="13">
        <v>12.3</v>
      </c>
      <c r="I230" s="13">
        <v>57.92</v>
      </c>
      <c r="J230" s="10">
        <v>228</v>
      </c>
      <c r="N230" s="22">
        <v>542</v>
      </c>
    </row>
    <row r="231" spans="2:14" x14ac:dyDescent="0.2">
      <c r="B231" s="14">
        <v>11.585100000000001</v>
      </c>
      <c r="C231" s="13">
        <v>11.61</v>
      </c>
      <c r="D231" s="12">
        <v>8.285332222222224E-4</v>
      </c>
      <c r="E231" s="11">
        <v>8.2974537037037055E-4</v>
      </c>
      <c r="F231" s="10">
        <v>71</v>
      </c>
      <c r="G231" s="5">
        <f t="shared" si="3"/>
        <v>5.43</v>
      </c>
      <c r="H231" s="13">
        <v>12.33</v>
      </c>
      <c r="I231" s="13">
        <v>58.1</v>
      </c>
      <c r="J231" s="10">
        <v>229</v>
      </c>
      <c r="N231" s="22">
        <v>543</v>
      </c>
    </row>
    <row r="232" spans="2:14" x14ac:dyDescent="0.2">
      <c r="B232" s="14">
        <v>11.6151</v>
      </c>
      <c r="C232" s="13">
        <v>11.63</v>
      </c>
      <c r="D232" s="12">
        <v>8.2980637037037054E-4</v>
      </c>
      <c r="E232" s="11">
        <v>8.3101851851851869E-4</v>
      </c>
      <c r="F232" s="10">
        <v>70</v>
      </c>
      <c r="G232" s="5">
        <f t="shared" si="3"/>
        <v>5.44</v>
      </c>
      <c r="H232" s="13">
        <v>12.36</v>
      </c>
      <c r="I232" s="13">
        <v>58.29</v>
      </c>
      <c r="J232" s="10">
        <v>230</v>
      </c>
      <c r="N232" s="22">
        <v>544</v>
      </c>
    </row>
    <row r="233" spans="2:14" x14ac:dyDescent="0.2">
      <c r="B233" s="14">
        <v>11.635100000000001</v>
      </c>
      <c r="C233" s="13">
        <v>11.66</v>
      </c>
      <c r="D233" s="12">
        <v>8.3107951851851868E-4</v>
      </c>
      <c r="E233" s="11">
        <v>8.3229166666666683E-4</v>
      </c>
      <c r="F233" s="10">
        <v>69</v>
      </c>
      <c r="G233" s="5">
        <f t="shared" si="3"/>
        <v>5.46</v>
      </c>
      <c r="H233" s="13">
        <v>12.39</v>
      </c>
      <c r="I233" s="13">
        <v>58.47</v>
      </c>
      <c r="J233" s="10">
        <v>231</v>
      </c>
      <c r="N233" s="22">
        <v>546</v>
      </c>
    </row>
    <row r="234" spans="2:14" x14ac:dyDescent="0.2">
      <c r="B234" s="14">
        <v>11.665100000000001</v>
      </c>
      <c r="C234" s="13">
        <v>11.68</v>
      </c>
      <c r="D234" s="12">
        <v>8.3235266666666682E-4</v>
      </c>
      <c r="E234" s="11">
        <v>8.3356481481481498E-4</v>
      </c>
      <c r="F234" s="10">
        <v>68</v>
      </c>
      <c r="G234" s="5">
        <f t="shared" si="3"/>
        <v>5.47</v>
      </c>
      <c r="H234" s="13">
        <v>12.42</v>
      </c>
      <c r="I234" s="13">
        <v>58.66</v>
      </c>
      <c r="J234" s="10">
        <v>232</v>
      </c>
      <c r="N234" s="22">
        <v>547</v>
      </c>
    </row>
    <row r="235" spans="2:14" x14ac:dyDescent="0.2">
      <c r="B235" s="14">
        <v>11.6851</v>
      </c>
      <c r="C235" s="13">
        <v>11.71</v>
      </c>
      <c r="D235" s="12">
        <v>8.3362581481481496E-4</v>
      </c>
      <c r="E235" s="11">
        <v>8.3483796296296312E-4</v>
      </c>
      <c r="F235" s="10">
        <v>67</v>
      </c>
      <c r="G235" s="5">
        <f t="shared" si="3"/>
        <v>5.48</v>
      </c>
      <c r="H235" s="13">
        <v>12.46</v>
      </c>
      <c r="I235" s="13">
        <v>58.84</v>
      </c>
      <c r="J235" s="10">
        <v>233</v>
      </c>
      <c r="N235" s="22">
        <v>548</v>
      </c>
    </row>
    <row r="236" spans="2:14" x14ac:dyDescent="0.2">
      <c r="B236" s="14">
        <v>11.715100000000001</v>
      </c>
      <c r="C236" s="13">
        <v>11.73</v>
      </c>
      <c r="D236" s="12">
        <v>8.348989629629631E-4</v>
      </c>
      <c r="E236" s="11">
        <v>8.3611111111111126E-4</v>
      </c>
      <c r="F236" s="10">
        <v>66</v>
      </c>
      <c r="G236" s="5">
        <f t="shared" si="3"/>
        <v>5.49</v>
      </c>
      <c r="H236" s="13">
        <v>12.49</v>
      </c>
      <c r="I236" s="13">
        <v>59.03</v>
      </c>
      <c r="J236" s="10">
        <v>234</v>
      </c>
      <c r="N236" s="22">
        <v>549</v>
      </c>
    </row>
    <row r="237" spans="2:14" x14ac:dyDescent="0.2">
      <c r="B237" s="14">
        <v>11.735100000000001</v>
      </c>
      <c r="C237" s="13">
        <v>11.76</v>
      </c>
      <c r="D237" s="12">
        <v>8.3617211111111124E-4</v>
      </c>
      <c r="E237" s="11">
        <v>8.373842592592594E-4</v>
      </c>
      <c r="F237" s="10">
        <v>65</v>
      </c>
      <c r="G237" s="5">
        <f t="shared" si="3"/>
        <v>5.51</v>
      </c>
      <c r="H237" s="13">
        <v>12.52</v>
      </c>
      <c r="I237" s="13">
        <v>59.22</v>
      </c>
      <c r="J237" s="10">
        <v>235</v>
      </c>
      <c r="N237" s="22">
        <v>551</v>
      </c>
    </row>
    <row r="238" spans="2:14" x14ac:dyDescent="0.2">
      <c r="B238" s="14">
        <v>11.7651</v>
      </c>
      <c r="C238" s="13">
        <v>11.78</v>
      </c>
      <c r="D238" s="12">
        <v>8.3744525925925938E-4</v>
      </c>
      <c r="E238" s="11">
        <v>8.3865740740740754E-4</v>
      </c>
      <c r="F238" s="10">
        <v>64</v>
      </c>
      <c r="G238" s="5">
        <f t="shared" si="3"/>
        <v>5.52</v>
      </c>
      <c r="H238" s="13">
        <v>12.55</v>
      </c>
      <c r="I238" s="13">
        <v>59.4</v>
      </c>
      <c r="J238" s="10">
        <v>236</v>
      </c>
      <c r="N238" s="22">
        <v>552</v>
      </c>
    </row>
    <row r="239" spans="2:14" x14ac:dyDescent="0.2">
      <c r="B239" s="14">
        <v>11.7851</v>
      </c>
      <c r="C239" s="13">
        <v>11.81</v>
      </c>
      <c r="D239" s="12">
        <v>8.3871840740740752E-4</v>
      </c>
      <c r="E239" s="11">
        <v>8.3993055555555568E-4</v>
      </c>
      <c r="F239" s="10">
        <v>63</v>
      </c>
      <c r="G239" s="5">
        <f t="shared" si="3"/>
        <v>5.53</v>
      </c>
      <c r="H239" s="13">
        <v>12.58</v>
      </c>
      <c r="I239" s="13">
        <v>59.59</v>
      </c>
      <c r="J239" s="10">
        <v>237</v>
      </c>
      <c r="N239" s="22">
        <v>553</v>
      </c>
    </row>
    <row r="240" spans="2:14" x14ac:dyDescent="0.2">
      <c r="B240" s="14">
        <v>11.815100000000001</v>
      </c>
      <c r="C240" s="13">
        <v>11.83</v>
      </c>
      <c r="D240" s="12">
        <v>8.3999155555555566E-4</v>
      </c>
      <c r="E240" s="11">
        <v>8.4120370370370382E-4</v>
      </c>
      <c r="F240" s="10">
        <v>62</v>
      </c>
      <c r="G240" s="5">
        <f t="shared" si="3"/>
        <v>5.54</v>
      </c>
      <c r="H240" s="13">
        <v>12.62</v>
      </c>
      <c r="I240" s="13">
        <v>59.77</v>
      </c>
      <c r="J240" s="10">
        <v>238</v>
      </c>
      <c r="N240" s="22">
        <v>554</v>
      </c>
    </row>
    <row r="241" spans="2:14" x14ac:dyDescent="0.2">
      <c r="B241" s="14">
        <v>11.835100000000001</v>
      </c>
      <c r="C241" s="13">
        <v>11.86</v>
      </c>
      <c r="D241" s="12">
        <v>8.412647037037038E-4</v>
      </c>
      <c r="E241" s="11">
        <v>8.4247685185185196E-4</v>
      </c>
      <c r="F241" s="10">
        <v>61</v>
      </c>
      <c r="G241" s="5">
        <f t="shared" si="3"/>
        <v>5.56</v>
      </c>
      <c r="H241" s="13">
        <v>12.65</v>
      </c>
      <c r="I241" s="13">
        <v>59.96</v>
      </c>
      <c r="J241" s="10">
        <v>239</v>
      </c>
      <c r="N241" s="22">
        <v>556</v>
      </c>
    </row>
    <row r="242" spans="2:14" x14ac:dyDescent="0.2">
      <c r="B242" s="14">
        <v>11.8651</v>
      </c>
      <c r="C242" s="13">
        <v>11.88</v>
      </c>
      <c r="D242" s="12">
        <v>8.4253785185185194E-4</v>
      </c>
      <c r="E242" s="11">
        <v>8.437500000000001E-4</v>
      </c>
      <c r="F242" s="10">
        <v>60</v>
      </c>
      <c r="G242" s="5">
        <f t="shared" si="3"/>
        <v>5.57</v>
      </c>
      <c r="H242" s="13">
        <v>12.68</v>
      </c>
      <c r="I242" s="13">
        <v>60.14</v>
      </c>
      <c r="J242" s="10">
        <v>240</v>
      </c>
      <c r="N242" s="22">
        <v>557</v>
      </c>
    </row>
    <row r="243" spans="2:14" x14ac:dyDescent="0.2">
      <c r="B243" s="14">
        <v>11.885100000000001</v>
      </c>
      <c r="C243" s="13">
        <v>11.91</v>
      </c>
      <c r="D243" s="12">
        <v>8.4381100000000008E-4</v>
      </c>
      <c r="E243" s="11">
        <v>8.4502314814814824E-4</v>
      </c>
      <c r="F243" s="10">
        <v>59</v>
      </c>
      <c r="G243" s="5">
        <f t="shared" si="3"/>
        <v>5.58</v>
      </c>
      <c r="H243" s="13">
        <v>12.71</v>
      </c>
      <c r="I243" s="13">
        <v>60.33</v>
      </c>
      <c r="J243" s="15">
        <v>241</v>
      </c>
      <c r="N243" s="22">
        <v>558</v>
      </c>
    </row>
    <row r="244" spans="2:14" x14ac:dyDescent="0.2">
      <c r="B244" s="14">
        <v>11.915100000000001</v>
      </c>
      <c r="C244" s="13">
        <v>11.93</v>
      </c>
      <c r="D244" s="12">
        <v>8.4508414814814822E-4</v>
      </c>
      <c r="E244" s="11">
        <v>8.4629629629629638E-4</v>
      </c>
      <c r="F244" s="10">
        <v>58</v>
      </c>
      <c r="G244" s="5">
        <f t="shared" si="3"/>
        <v>5.59</v>
      </c>
      <c r="H244" s="13">
        <v>12.74</v>
      </c>
      <c r="I244" s="13">
        <v>60.52</v>
      </c>
      <c r="J244" s="15">
        <v>242</v>
      </c>
      <c r="N244" s="22">
        <v>559</v>
      </c>
    </row>
    <row r="245" spans="2:14" x14ac:dyDescent="0.2">
      <c r="B245" s="14">
        <v>11.9351</v>
      </c>
      <c r="C245" s="13">
        <v>11.96</v>
      </c>
      <c r="D245" s="12">
        <v>8.4635729629629636E-4</v>
      </c>
      <c r="E245" s="11">
        <v>8.4756944444444452E-4</v>
      </c>
      <c r="F245" s="10">
        <v>57</v>
      </c>
      <c r="G245" s="5">
        <f t="shared" si="3"/>
        <v>5.61</v>
      </c>
      <c r="H245" s="13">
        <v>12.78</v>
      </c>
      <c r="I245" s="13">
        <v>60.7</v>
      </c>
      <c r="J245" s="15">
        <v>243</v>
      </c>
      <c r="N245" s="22">
        <v>561</v>
      </c>
    </row>
    <row r="246" spans="2:14" x14ac:dyDescent="0.2">
      <c r="B246" s="14">
        <v>11.965100000000001</v>
      </c>
      <c r="C246" s="13">
        <v>11.98</v>
      </c>
      <c r="D246" s="12">
        <v>8.476304444444445E-4</v>
      </c>
      <c r="E246" s="11">
        <v>8.4884259259259266E-4</v>
      </c>
      <c r="F246" s="10">
        <v>56</v>
      </c>
      <c r="G246" s="5">
        <f t="shared" si="3"/>
        <v>5.62</v>
      </c>
      <c r="H246" s="13">
        <v>12.81</v>
      </c>
      <c r="I246" s="13">
        <v>60.89</v>
      </c>
      <c r="J246" s="15">
        <v>244</v>
      </c>
      <c r="N246" s="22">
        <v>562</v>
      </c>
    </row>
    <row r="247" spans="2:14" x14ac:dyDescent="0.2">
      <c r="B247" s="14">
        <v>11.985100000000001</v>
      </c>
      <c r="C247" s="13">
        <v>12.01</v>
      </c>
      <c r="D247" s="12">
        <v>8.4890359259259265E-4</v>
      </c>
      <c r="E247" s="11">
        <v>8.501157407407408E-4</v>
      </c>
      <c r="F247" s="10">
        <v>55</v>
      </c>
      <c r="G247" s="5">
        <f t="shared" si="3"/>
        <v>5.63</v>
      </c>
      <c r="H247" s="13">
        <v>12.84</v>
      </c>
      <c r="I247" s="13">
        <v>61.07</v>
      </c>
      <c r="J247" s="15">
        <v>245</v>
      </c>
      <c r="N247" s="22">
        <v>563</v>
      </c>
    </row>
    <row r="248" spans="2:14" x14ac:dyDescent="0.2">
      <c r="B248" s="14">
        <v>12.0151</v>
      </c>
      <c r="C248" s="13">
        <v>12.03</v>
      </c>
      <c r="D248" s="12">
        <v>8.5017674074074079E-4</v>
      </c>
      <c r="E248" s="11">
        <v>8.5138888888888894E-4</v>
      </c>
      <c r="F248" s="10">
        <v>54</v>
      </c>
      <c r="G248" s="5">
        <f t="shared" si="3"/>
        <v>5.64</v>
      </c>
      <c r="H248" s="13">
        <v>12.87</v>
      </c>
      <c r="I248" s="13">
        <v>61.26</v>
      </c>
      <c r="J248" s="15">
        <v>246</v>
      </c>
      <c r="N248" s="22">
        <v>564</v>
      </c>
    </row>
    <row r="249" spans="2:14" x14ac:dyDescent="0.2">
      <c r="B249" s="14">
        <v>12.0351</v>
      </c>
      <c r="C249" s="13">
        <v>12.06</v>
      </c>
      <c r="D249" s="12">
        <v>8.5144988888888893E-4</v>
      </c>
      <c r="E249" s="11">
        <v>8.5266203703703708E-4</v>
      </c>
      <c r="F249" s="10">
        <v>53</v>
      </c>
      <c r="G249" s="5">
        <f t="shared" si="3"/>
        <v>5.66</v>
      </c>
      <c r="H249" s="13">
        <v>12.9</v>
      </c>
      <c r="I249" s="13">
        <v>61.44</v>
      </c>
      <c r="J249" s="15">
        <v>247</v>
      </c>
      <c r="N249" s="22">
        <v>566</v>
      </c>
    </row>
    <row r="250" spans="2:14" x14ac:dyDescent="0.2">
      <c r="B250" s="14">
        <v>12.065100000000001</v>
      </c>
      <c r="C250" s="13">
        <v>12.08</v>
      </c>
      <c r="D250" s="12">
        <v>8.5272303703703707E-4</v>
      </c>
      <c r="E250" s="11">
        <v>8.5393518518518522E-4</v>
      </c>
      <c r="F250" s="10">
        <v>52</v>
      </c>
      <c r="G250" s="5">
        <f t="shared" si="3"/>
        <v>5.67</v>
      </c>
      <c r="H250" s="13">
        <v>12.94</v>
      </c>
      <c r="I250" s="13">
        <v>61.63</v>
      </c>
      <c r="J250" s="15">
        <v>248</v>
      </c>
      <c r="N250" s="22">
        <v>567</v>
      </c>
    </row>
    <row r="251" spans="2:14" x14ac:dyDescent="0.2">
      <c r="B251" s="14">
        <v>12.085100000000001</v>
      </c>
      <c r="C251" s="13">
        <v>12.11</v>
      </c>
      <c r="D251" s="12">
        <v>8.5399618518518521E-4</v>
      </c>
      <c r="E251" s="11">
        <v>8.5520833333333336E-4</v>
      </c>
      <c r="F251" s="10">
        <v>51</v>
      </c>
      <c r="G251" s="5">
        <f t="shared" si="3"/>
        <v>5.68</v>
      </c>
      <c r="H251" s="13">
        <v>12.97</v>
      </c>
      <c r="I251" s="13">
        <v>61.81</v>
      </c>
      <c r="J251" s="15">
        <v>249</v>
      </c>
      <c r="N251" s="22">
        <v>568</v>
      </c>
    </row>
    <row r="252" spans="2:14" x14ac:dyDescent="0.2">
      <c r="B252" s="14">
        <v>12.1151</v>
      </c>
      <c r="C252" s="19">
        <v>12.13</v>
      </c>
      <c r="D252" s="12">
        <v>8.5526933333333335E-4</v>
      </c>
      <c r="E252" s="21">
        <v>8.564814814814815E-4</v>
      </c>
      <c r="F252" s="18">
        <v>50</v>
      </c>
      <c r="G252" s="5">
        <f t="shared" si="3"/>
        <v>5.7</v>
      </c>
      <c r="H252" s="19">
        <v>13</v>
      </c>
      <c r="I252" s="19">
        <v>62</v>
      </c>
      <c r="J252" s="18">
        <v>250</v>
      </c>
      <c r="N252" s="20">
        <v>570</v>
      </c>
    </row>
    <row r="253" spans="2:14" x14ac:dyDescent="0.2">
      <c r="B253" s="14">
        <v>12.135100000000001</v>
      </c>
      <c r="C253" s="13">
        <v>12.16</v>
      </c>
      <c r="D253" s="12">
        <v>8.5654248148148149E-4</v>
      </c>
      <c r="E253" s="11">
        <v>8.5787037037037071E-4</v>
      </c>
      <c r="F253" s="10">
        <v>49</v>
      </c>
      <c r="G253" s="5">
        <f t="shared" si="3"/>
        <v>5.71</v>
      </c>
      <c r="H253" s="16">
        <v>13.04</v>
      </c>
      <c r="I253" s="16">
        <v>62.18</v>
      </c>
      <c r="J253" s="15">
        <v>251</v>
      </c>
      <c r="N253" s="17">
        <v>571</v>
      </c>
    </row>
    <row r="254" spans="2:14" x14ac:dyDescent="0.2">
      <c r="B254" s="14">
        <v>12.165100000000001</v>
      </c>
      <c r="C254" s="13">
        <v>12.18</v>
      </c>
      <c r="D254" s="12">
        <v>8.5793137037037069E-4</v>
      </c>
      <c r="E254" s="11">
        <v>8.5925925925925959E-4</v>
      </c>
      <c r="F254" s="10">
        <v>48</v>
      </c>
      <c r="G254" s="5">
        <f t="shared" si="3"/>
        <v>5.72</v>
      </c>
      <c r="H254" s="16">
        <v>13.08</v>
      </c>
      <c r="I254" s="16">
        <v>62.37</v>
      </c>
      <c r="J254" s="15">
        <v>252</v>
      </c>
      <c r="N254" s="17">
        <v>572</v>
      </c>
    </row>
    <row r="255" spans="2:14" x14ac:dyDescent="0.2">
      <c r="B255" s="14">
        <v>12.1851</v>
      </c>
      <c r="C255" s="13">
        <v>12.21</v>
      </c>
      <c r="D255" s="12">
        <v>8.5932025925925957E-4</v>
      </c>
      <c r="E255" s="11">
        <v>8.6064814814814847E-4</v>
      </c>
      <c r="F255" s="10">
        <v>47</v>
      </c>
      <c r="G255" s="5">
        <f t="shared" si="3"/>
        <v>5.74</v>
      </c>
      <c r="H255" s="16">
        <v>13.12</v>
      </c>
      <c r="I255" s="16">
        <v>62.55</v>
      </c>
      <c r="J255" s="15">
        <v>253</v>
      </c>
      <c r="N255" s="17">
        <v>574</v>
      </c>
    </row>
    <row r="256" spans="2:14" x14ac:dyDescent="0.2">
      <c r="B256" s="14">
        <v>12.215100000000001</v>
      </c>
      <c r="C256" s="13">
        <v>12.24</v>
      </c>
      <c r="D256" s="12">
        <v>8.6070914814814845E-4</v>
      </c>
      <c r="E256" s="11">
        <v>8.6203703703703735E-4</v>
      </c>
      <c r="F256" s="10">
        <v>46</v>
      </c>
      <c r="G256" s="5">
        <f t="shared" si="3"/>
        <v>5.75</v>
      </c>
      <c r="H256" s="16">
        <v>13.16</v>
      </c>
      <c r="I256" s="16">
        <v>62.74</v>
      </c>
      <c r="J256" s="15">
        <v>254</v>
      </c>
      <c r="N256" s="17">
        <v>575</v>
      </c>
    </row>
    <row r="257" spans="2:14" x14ac:dyDescent="0.2">
      <c r="B257" s="14">
        <v>12.245100000000001</v>
      </c>
      <c r="C257" s="13">
        <v>12.27</v>
      </c>
      <c r="D257" s="12">
        <v>8.6209803703703734E-4</v>
      </c>
      <c r="E257" s="11">
        <v>8.6342592592592623E-4</v>
      </c>
      <c r="F257" s="10">
        <v>45</v>
      </c>
      <c r="G257" s="5">
        <f t="shared" si="3"/>
        <v>5.76</v>
      </c>
      <c r="H257" s="16">
        <v>13.2</v>
      </c>
      <c r="I257" s="16">
        <v>62.92</v>
      </c>
      <c r="J257" s="15">
        <v>255</v>
      </c>
      <c r="N257" s="17">
        <v>576</v>
      </c>
    </row>
    <row r="258" spans="2:14" x14ac:dyDescent="0.2">
      <c r="B258" s="14">
        <v>12.2751</v>
      </c>
      <c r="C258" s="13">
        <v>12.29</v>
      </c>
      <c r="D258" s="12">
        <v>8.6348692592592622E-4</v>
      </c>
      <c r="E258" s="11">
        <v>8.6481481481481511E-4</v>
      </c>
      <c r="F258" s="10">
        <v>44</v>
      </c>
      <c r="G258" s="5">
        <f t="shared" ref="G258:G302" si="4">N258/100</f>
        <v>5.77</v>
      </c>
      <c r="H258" s="16">
        <v>13.24</v>
      </c>
      <c r="I258" s="16">
        <v>63.1</v>
      </c>
      <c r="J258" s="15">
        <v>256</v>
      </c>
      <c r="N258" s="17">
        <v>577</v>
      </c>
    </row>
    <row r="259" spans="2:14" x14ac:dyDescent="0.2">
      <c r="B259" s="14">
        <v>12.2951</v>
      </c>
      <c r="C259" s="13">
        <v>12.32</v>
      </c>
      <c r="D259" s="12">
        <v>8.648758148148151E-4</v>
      </c>
      <c r="E259" s="11">
        <v>8.6620370370370399E-4</v>
      </c>
      <c r="F259" s="10">
        <v>43</v>
      </c>
      <c r="G259" s="5">
        <f t="shared" si="4"/>
        <v>5.78</v>
      </c>
      <c r="H259" s="16">
        <v>13.28</v>
      </c>
      <c r="I259" s="16">
        <v>63.29</v>
      </c>
      <c r="J259" s="15">
        <v>257</v>
      </c>
      <c r="N259" s="17">
        <v>578</v>
      </c>
    </row>
    <row r="260" spans="2:14" x14ac:dyDescent="0.2">
      <c r="B260" s="14">
        <v>12.325100000000001</v>
      </c>
      <c r="C260" s="13">
        <v>12.35</v>
      </c>
      <c r="D260" s="12">
        <v>8.6626470370370398E-4</v>
      </c>
      <c r="E260" s="11">
        <v>8.6759259259259287E-4</v>
      </c>
      <c r="F260" s="10">
        <v>42</v>
      </c>
      <c r="G260" s="5">
        <f t="shared" si="4"/>
        <v>5.8</v>
      </c>
      <c r="H260" s="16">
        <v>13.32</v>
      </c>
      <c r="I260" s="16">
        <v>63.47</v>
      </c>
      <c r="J260" s="15">
        <v>258</v>
      </c>
      <c r="N260" s="17">
        <v>580</v>
      </c>
    </row>
    <row r="261" spans="2:14" x14ac:dyDescent="0.2">
      <c r="B261" s="14">
        <v>12.3551</v>
      </c>
      <c r="C261" s="13">
        <v>12.38</v>
      </c>
      <c r="D261" s="12">
        <v>8.6765359259259286E-4</v>
      </c>
      <c r="E261" s="11">
        <v>8.6898148148148175E-4</v>
      </c>
      <c r="F261" s="10">
        <v>41</v>
      </c>
      <c r="G261" s="5">
        <f t="shared" si="4"/>
        <v>5.81</v>
      </c>
      <c r="H261" s="16">
        <v>13.36</v>
      </c>
      <c r="I261" s="16">
        <v>63.66</v>
      </c>
      <c r="J261" s="15">
        <v>259</v>
      </c>
      <c r="N261" s="17">
        <v>581</v>
      </c>
    </row>
    <row r="262" spans="2:14" x14ac:dyDescent="0.2">
      <c r="B262" s="14">
        <v>12.385100000000001</v>
      </c>
      <c r="C262" s="13">
        <v>12.4</v>
      </c>
      <c r="D262" s="12">
        <v>8.6904248148148174E-4</v>
      </c>
      <c r="E262" s="11">
        <v>8.7037037037037063E-4</v>
      </c>
      <c r="F262" s="10">
        <v>40</v>
      </c>
      <c r="G262" s="5">
        <f t="shared" si="4"/>
        <v>5.82</v>
      </c>
      <c r="H262" s="16">
        <v>13.4</v>
      </c>
      <c r="I262" s="16">
        <v>63.741599999999998</v>
      </c>
      <c r="J262" s="15">
        <v>260</v>
      </c>
      <c r="N262" s="17">
        <v>582</v>
      </c>
    </row>
    <row r="263" spans="2:14" x14ac:dyDescent="0.2">
      <c r="B263" s="14">
        <v>12.405100000000001</v>
      </c>
      <c r="C263" s="13">
        <v>12.43</v>
      </c>
      <c r="D263" s="12">
        <v>8.7043137037037062E-4</v>
      </c>
      <c r="E263" s="11">
        <v>8.7175925925925951E-4</v>
      </c>
      <c r="F263" s="10">
        <v>39</v>
      </c>
      <c r="G263" s="5">
        <f t="shared" si="4"/>
        <v>5.83</v>
      </c>
      <c r="H263" s="16">
        <v>13.44</v>
      </c>
      <c r="I263" s="16">
        <v>64.02</v>
      </c>
      <c r="J263" s="15">
        <v>261</v>
      </c>
      <c r="N263" s="17">
        <v>583</v>
      </c>
    </row>
    <row r="264" spans="2:14" x14ac:dyDescent="0.2">
      <c r="B264" s="14">
        <v>12.4351</v>
      </c>
      <c r="C264" s="13">
        <v>12.46</v>
      </c>
      <c r="D264" s="12">
        <v>8.718202592592595E-4</v>
      </c>
      <c r="E264" s="11">
        <v>8.7314814814814839E-4</v>
      </c>
      <c r="F264" s="10">
        <v>38</v>
      </c>
      <c r="G264" s="5">
        <f t="shared" si="4"/>
        <v>5.84</v>
      </c>
      <c r="H264" s="16">
        <v>13.48</v>
      </c>
      <c r="I264" s="16">
        <v>64.209999999999994</v>
      </c>
      <c r="J264" s="15">
        <v>262</v>
      </c>
      <c r="N264" s="17">
        <v>584</v>
      </c>
    </row>
    <row r="265" spans="2:14" x14ac:dyDescent="0.2">
      <c r="B265" s="14">
        <v>12.465100000000001</v>
      </c>
      <c r="C265" s="13">
        <v>12.49</v>
      </c>
      <c r="D265" s="12">
        <v>8.7320914814814838E-4</v>
      </c>
      <c r="E265" s="11">
        <v>8.7453703703703727E-4</v>
      </c>
      <c r="F265" s="10">
        <v>37</v>
      </c>
      <c r="G265" s="5">
        <f t="shared" si="4"/>
        <v>5.86</v>
      </c>
      <c r="H265" s="16">
        <v>13.52</v>
      </c>
      <c r="I265" s="16">
        <v>64.39</v>
      </c>
      <c r="J265" s="15">
        <v>263</v>
      </c>
      <c r="N265" s="17">
        <v>586</v>
      </c>
    </row>
    <row r="266" spans="2:14" x14ac:dyDescent="0.2">
      <c r="B266" s="14">
        <v>12.495100000000001</v>
      </c>
      <c r="C266" s="13">
        <v>12.51</v>
      </c>
      <c r="D266" s="12">
        <v>8.7459803703703726E-4</v>
      </c>
      <c r="E266" s="11">
        <v>8.7592592592592616E-4</v>
      </c>
      <c r="F266" s="10">
        <v>36</v>
      </c>
      <c r="G266" s="5">
        <f t="shared" si="4"/>
        <v>5.87</v>
      </c>
      <c r="H266" s="16">
        <v>13.56</v>
      </c>
      <c r="I266" s="16">
        <v>64.58</v>
      </c>
      <c r="J266" s="15">
        <v>264</v>
      </c>
      <c r="N266" s="17">
        <v>587</v>
      </c>
    </row>
    <row r="267" spans="2:14" x14ac:dyDescent="0.2">
      <c r="B267" s="14">
        <v>12.5151</v>
      </c>
      <c r="C267" s="13">
        <v>12.54</v>
      </c>
      <c r="D267" s="12">
        <v>8.7598692592592614E-4</v>
      </c>
      <c r="E267" s="11">
        <v>8.7731481481481504E-4</v>
      </c>
      <c r="F267" s="10">
        <v>35</v>
      </c>
      <c r="G267" s="5">
        <f t="shared" si="4"/>
        <v>5.88</v>
      </c>
      <c r="H267" s="16">
        <v>13.6</v>
      </c>
      <c r="I267" s="16">
        <v>64.760000000000005</v>
      </c>
      <c r="J267" s="15">
        <v>265</v>
      </c>
      <c r="N267" s="17">
        <v>588</v>
      </c>
    </row>
    <row r="268" spans="2:14" x14ac:dyDescent="0.2">
      <c r="B268" s="14">
        <v>12.5451</v>
      </c>
      <c r="C268" s="13">
        <v>12.57</v>
      </c>
      <c r="D268" s="12">
        <v>8.7737581481481502E-4</v>
      </c>
      <c r="E268" s="11">
        <v>8.7870370370370392E-4</v>
      </c>
      <c r="F268" s="10">
        <v>34</v>
      </c>
      <c r="G268" s="5">
        <f t="shared" si="4"/>
        <v>5.89</v>
      </c>
      <c r="H268" s="16">
        <v>13.64</v>
      </c>
      <c r="I268" s="16">
        <v>64.94</v>
      </c>
      <c r="J268" s="15">
        <v>266</v>
      </c>
      <c r="N268" s="17">
        <v>589</v>
      </c>
    </row>
    <row r="269" spans="2:14" x14ac:dyDescent="0.2">
      <c r="B269" s="14">
        <v>12.575100000000001</v>
      </c>
      <c r="C269" s="13">
        <v>12.6</v>
      </c>
      <c r="D269" s="12">
        <v>8.787647037037039E-4</v>
      </c>
      <c r="E269" s="11">
        <v>8.800925925925928E-4</v>
      </c>
      <c r="F269" s="10">
        <v>33</v>
      </c>
      <c r="G269" s="5">
        <f t="shared" si="4"/>
        <v>5.9</v>
      </c>
      <c r="H269" s="16">
        <v>13.68</v>
      </c>
      <c r="I269" s="16">
        <v>65.13</v>
      </c>
      <c r="J269" s="15">
        <v>267</v>
      </c>
      <c r="N269" s="17">
        <v>590</v>
      </c>
    </row>
    <row r="270" spans="2:14" x14ac:dyDescent="0.2">
      <c r="B270" s="14">
        <v>12.6051</v>
      </c>
      <c r="C270" s="13">
        <v>12.62</v>
      </c>
      <c r="D270" s="12">
        <v>8.8015359259259278E-4</v>
      </c>
      <c r="E270" s="11">
        <v>8.8148148148148168E-4</v>
      </c>
      <c r="F270" s="10">
        <v>32</v>
      </c>
      <c r="G270" s="5">
        <f t="shared" si="4"/>
        <v>5.92</v>
      </c>
      <c r="H270" s="16">
        <v>13.72</v>
      </c>
      <c r="I270" s="16">
        <v>65.31</v>
      </c>
      <c r="J270" s="15">
        <v>268</v>
      </c>
      <c r="N270" s="17">
        <v>592</v>
      </c>
    </row>
    <row r="271" spans="2:14" x14ac:dyDescent="0.2">
      <c r="B271" s="14">
        <v>12.6251</v>
      </c>
      <c r="C271" s="13">
        <v>12.65</v>
      </c>
      <c r="D271" s="12">
        <v>8.8154248148148166E-4</v>
      </c>
      <c r="E271" s="11">
        <v>8.8287037037037056E-4</v>
      </c>
      <c r="F271" s="10">
        <v>31</v>
      </c>
      <c r="G271" s="5">
        <f t="shared" si="4"/>
        <v>5.93</v>
      </c>
      <c r="H271" s="16">
        <v>13.76</v>
      </c>
      <c r="I271" s="16">
        <v>65.5</v>
      </c>
      <c r="J271" s="15">
        <v>269</v>
      </c>
      <c r="N271" s="17">
        <v>593</v>
      </c>
    </row>
    <row r="272" spans="2:14" x14ac:dyDescent="0.2">
      <c r="B272" s="14">
        <v>12.655100000000001</v>
      </c>
      <c r="C272" s="13">
        <v>12.68</v>
      </c>
      <c r="D272" s="12">
        <v>8.8293137037037054E-4</v>
      </c>
      <c r="E272" s="11">
        <v>8.8425925925925944E-4</v>
      </c>
      <c r="F272" s="10">
        <v>30</v>
      </c>
      <c r="G272" s="5">
        <f t="shared" si="4"/>
        <v>5.94</v>
      </c>
      <c r="H272" s="16">
        <v>13.8</v>
      </c>
      <c r="I272" s="16">
        <v>65.680000000000007</v>
      </c>
      <c r="J272" s="15">
        <v>270</v>
      </c>
      <c r="N272" s="17">
        <v>594</v>
      </c>
    </row>
    <row r="273" spans="2:14" x14ac:dyDescent="0.2">
      <c r="B273" s="14">
        <v>12.6851</v>
      </c>
      <c r="C273" s="13">
        <v>12.71</v>
      </c>
      <c r="D273" s="12">
        <v>8.8432025925925942E-4</v>
      </c>
      <c r="E273" s="11">
        <v>8.8564814814814832E-4</v>
      </c>
      <c r="F273" s="10">
        <v>29</v>
      </c>
      <c r="G273" s="5">
        <f t="shared" si="4"/>
        <v>5.95</v>
      </c>
      <c r="H273" s="16">
        <v>13.84</v>
      </c>
      <c r="I273" s="16">
        <v>65.86</v>
      </c>
      <c r="J273" s="15">
        <v>271</v>
      </c>
      <c r="N273" s="17">
        <v>595</v>
      </c>
    </row>
    <row r="274" spans="2:14" x14ac:dyDescent="0.2">
      <c r="B274" s="14">
        <v>12.715100000000001</v>
      </c>
      <c r="C274" s="13">
        <v>12.73</v>
      </c>
      <c r="D274" s="12">
        <v>8.857091481481483E-4</v>
      </c>
      <c r="E274" s="11">
        <v>8.870370370370372E-4</v>
      </c>
      <c r="F274" s="10">
        <v>28</v>
      </c>
      <c r="G274" s="5">
        <f t="shared" si="4"/>
        <v>5.96</v>
      </c>
      <c r="H274" s="16">
        <v>13.88</v>
      </c>
      <c r="I274" s="16">
        <v>66.05</v>
      </c>
      <c r="J274" s="15">
        <v>272</v>
      </c>
      <c r="N274" s="17">
        <v>596</v>
      </c>
    </row>
    <row r="275" spans="2:14" x14ac:dyDescent="0.2">
      <c r="B275" s="14">
        <v>12.735100000000001</v>
      </c>
      <c r="C275" s="13">
        <v>12.76</v>
      </c>
      <c r="D275" s="12">
        <v>8.8709803703703718E-4</v>
      </c>
      <c r="E275" s="11">
        <v>8.8842592592592608E-4</v>
      </c>
      <c r="F275" s="10">
        <v>27</v>
      </c>
      <c r="G275" s="5">
        <f t="shared" si="4"/>
        <v>5.98</v>
      </c>
      <c r="H275" s="16">
        <v>13.92</v>
      </c>
      <c r="I275" s="16">
        <v>66.23</v>
      </c>
      <c r="J275" s="15">
        <v>273</v>
      </c>
      <c r="N275" s="17">
        <v>598</v>
      </c>
    </row>
    <row r="276" spans="2:14" x14ac:dyDescent="0.2">
      <c r="B276" s="14">
        <v>12.7651</v>
      </c>
      <c r="C276" s="13">
        <v>12.79</v>
      </c>
      <c r="D276" s="12">
        <v>8.8848692592592606E-4</v>
      </c>
      <c r="E276" s="11">
        <v>8.8981481481481496E-4</v>
      </c>
      <c r="F276" s="10">
        <v>26</v>
      </c>
      <c r="G276" s="5">
        <f t="shared" si="4"/>
        <v>5.99</v>
      </c>
      <c r="H276" s="16">
        <v>13.96</v>
      </c>
      <c r="I276" s="16">
        <v>66.42</v>
      </c>
      <c r="J276" s="15">
        <v>274</v>
      </c>
      <c r="N276" s="17">
        <v>599</v>
      </c>
    </row>
    <row r="277" spans="2:14" x14ac:dyDescent="0.2">
      <c r="B277" s="14">
        <v>12.7951</v>
      </c>
      <c r="C277" s="13">
        <v>12.82</v>
      </c>
      <c r="D277" s="12">
        <v>8.8987581481481494E-4</v>
      </c>
      <c r="E277" s="11">
        <v>8.9120370370370384E-4</v>
      </c>
      <c r="F277" s="10">
        <v>25</v>
      </c>
      <c r="G277" s="5">
        <f t="shared" si="4"/>
        <v>6</v>
      </c>
      <c r="H277" s="16">
        <v>14</v>
      </c>
      <c r="I277" s="16">
        <v>66.599999999999994</v>
      </c>
      <c r="J277" s="15">
        <v>275</v>
      </c>
      <c r="N277" s="17">
        <v>600</v>
      </c>
    </row>
    <row r="278" spans="2:14" x14ac:dyDescent="0.2">
      <c r="B278" s="14">
        <v>12.825100000000001</v>
      </c>
      <c r="C278" s="13">
        <v>12.84</v>
      </c>
      <c r="D278" s="12">
        <v>8.9126470370370383E-4</v>
      </c>
      <c r="E278" s="11">
        <v>8.9259259259259272E-4</v>
      </c>
      <c r="F278" s="10">
        <v>24</v>
      </c>
      <c r="G278" s="5">
        <f t="shared" si="4"/>
        <v>6.01</v>
      </c>
      <c r="H278" s="16">
        <v>14.04</v>
      </c>
      <c r="I278" s="16">
        <v>66.78</v>
      </c>
      <c r="J278" s="15">
        <v>276</v>
      </c>
      <c r="N278" s="17">
        <v>601</v>
      </c>
    </row>
    <row r="279" spans="2:14" x14ac:dyDescent="0.2">
      <c r="B279" s="14">
        <v>12.8451</v>
      </c>
      <c r="C279" s="13">
        <v>12.87</v>
      </c>
      <c r="D279" s="12">
        <v>8.9265359259259271E-4</v>
      </c>
      <c r="E279" s="11">
        <v>8.939814814814816E-4</v>
      </c>
      <c r="F279" s="10">
        <v>23</v>
      </c>
      <c r="G279" s="5">
        <f t="shared" si="4"/>
        <v>6.02</v>
      </c>
      <c r="H279" s="16">
        <v>14.08</v>
      </c>
      <c r="I279" s="16">
        <v>66.97</v>
      </c>
      <c r="J279" s="15">
        <v>277</v>
      </c>
      <c r="N279" s="17">
        <v>602</v>
      </c>
    </row>
    <row r="280" spans="2:14" x14ac:dyDescent="0.2">
      <c r="B280" s="14">
        <v>12.8751</v>
      </c>
      <c r="C280" s="13">
        <v>12.9</v>
      </c>
      <c r="D280" s="12">
        <v>8.9404248148148159E-4</v>
      </c>
      <c r="E280" s="11">
        <v>8.9537037037037048E-4</v>
      </c>
      <c r="F280" s="10">
        <v>22</v>
      </c>
      <c r="G280" s="5">
        <f t="shared" si="4"/>
        <v>6.04</v>
      </c>
      <c r="H280" s="16">
        <v>14.12</v>
      </c>
      <c r="I280" s="16">
        <v>67.150000000000006</v>
      </c>
      <c r="J280" s="15">
        <v>278</v>
      </c>
      <c r="N280" s="17">
        <v>604</v>
      </c>
    </row>
    <row r="281" spans="2:14" x14ac:dyDescent="0.2">
      <c r="B281" s="14">
        <v>12.905100000000001</v>
      </c>
      <c r="C281" s="13">
        <v>12.92</v>
      </c>
      <c r="D281" s="12">
        <v>8.9543137037037047E-4</v>
      </c>
      <c r="E281" s="11">
        <v>8.9675925925925936E-4</v>
      </c>
      <c r="F281" s="10">
        <v>21</v>
      </c>
      <c r="G281" s="5">
        <f t="shared" si="4"/>
        <v>6.05</v>
      </c>
      <c r="H281" s="16">
        <v>14.16</v>
      </c>
      <c r="I281" s="16">
        <v>67.34</v>
      </c>
      <c r="J281" s="15">
        <v>279</v>
      </c>
      <c r="N281" s="17">
        <v>605</v>
      </c>
    </row>
    <row r="282" spans="2:14" x14ac:dyDescent="0.2">
      <c r="B282" s="14">
        <v>12.9251</v>
      </c>
      <c r="C282" s="13">
        <v>12.95</v>
      </c>
      <c r="D282" s="12">
        <v>8.9682025925925935E-4</v>
      </c>
      <c r="E282" s="11">
        <v>8.9814814814814824E-4</v>
      </c>
      <c r="F282" s="10">
        <v>20</v>
      </c>
      <c r="G282" s="5">
        <f t="shared" si="4"/>
        <v>6.06</v>
      </c>
      <c r="H282" s="16">
        <v>14.2</v>
      </c>
      <c r="I282" s="16">
        <v>67.52</v>
      </c>
      <c r="J282" s="15">
        <v>280</v>
      </c>
      <c r="N282" s="17">
        <v>606</v>
      </c>
    </row>
    <row r="283" spans="2:14" x14ac:dyDescent="0.2">
      <c r="B283" s="14">
        <v>12.9551</v>
      </c>
      <c r="C283" s="13">
        <v>12.98</v>
      </c>
      <c r="D283" s="12">
        <v>8.9820914814814823E-4</v>
      </c>
      <c r="E283" s="11">
        <v>8.9953703703703712E-4</v>
      </c>
      <c r="F283" s="10">
        <v>19</v>
      </c>
      <c r="G283" s="5">
        <f t="shared" si="4"/>
        <v>6.07</v>
      </c>
      <c r="H283" s="16">
        <v>14.24</v>
      </c>
      <c r="I283" s="16">
        <v>67.7</v>
      </c>
      <c r="J283" s="15">
        <v>281</v>
      </c>
      <c r="N283" s="17">
        <v>607</v>
      </c>
    </row>
    <row r="284" spans="2:14" x14ac:dyDescent="0.2">
      <c r="B284" s="14">
        <v>12.985100000000001</v>
      </c>
      <c r="C284" s="13">
        <v>13.01</v>
      </c>
      <c r="D284" s="12">
        <v>8.9959803703703711E-4</v>
      </c>
      <c r="E284" s="11">
        <v>9.00925925925926E-4</v>
      </c>
      <c r="F284" s="10">
        <v>18</v>
      </c>
      <c r="G284" s="5">
        <f t="shared" si="4"/>
        <v>6.08</v>
      </c>
      <c r="H284" s="16">
        <v>14.28</v>
      </c>
      <c r="I284" s="16">
        <v>67.89</v>
      </c>
      <c r="J284" s="15">
        <v>282</v>
      </c>
      <c r="N284" s="17">
        <v>608</v>
      </c>
    </row>
    <row r="285" spans="2:14" x14ac:dyDescent="0.2">
      <c r="B285" s="14">
        <v>13.0151</v>
      </c>
      <c r="C285" s="13">
        <v>13.03</v>
      </c>
      <c r="D285" s="12">
        <v>9.0098692592592599E-4</v>
      </c>
      <c r="E285" s="11">
        <v>9.0231481481481488E-4</v>
      </c>
      <c r="F285" s="10">
        <v>17</v>
      </c>
      <c r="G285" s="5">
        <f t="shared" si="4"/>
        <v>6.1</v>
      </c>
      <c r="H285" s="16">
        <v>14.32</v>
      </c>
      <c r="I285" s="16">
        <v>68.069999999999993</v>
      </c>
      <c r="J285" s="15">
        <v>283</v>
      </c>
      <c r="N285" s="17">
        <v>610</v>
      </c>
    </row>
    <row r="286" spans="2:14" x14ac:dyDescent="0.2">
      <c r="B286" s="14">
        <v>13.0351</v>
      </c>
      <c r="C286" s="13">
        <v>13.06</v>
      </c>
      <c r="D286" s="12">
        <v>9.0237581481481487E-4</v>
      </c>
      <c r="E286" s="11">
        <v>9.0370370370370377E-4</v>
      </c>
      <c r="F286" s="10">
        <v>16</v>
      </c>
      <c r="G286" s="5">
        <f t="shared" si="4"/>
        <v>6.11</v>
      </c>
      <c r="H286" s="16">
        <v>14.36</v>
      </c>
      <c r="I286" s="16">
        <v>68.260000000000005</v>
      </c>
      <c r="J286" s="15">
        <v>284</v>
      </c>
      <c r="N286" s="17">
        <v>611</v>
      </c>
    </row>
    <row r="287" spans="2:14" x14ac:dyDescent="0.2">
      <c r="B287" s="14">
        <v>13.065100000000001</v>
      </c>
      <c r="C287" s="13">
        <v>13.09</v>
      </c>
      <c r="D287" s="12">
        <v>9.0376470370370375E-4</v>
      </c>
      <c r="E287" s="11">
        <v>9.0509259259259265E-4</v>
      </c>
      <c r="F287" s="10">
        <v>15</v>
      </c>
      <c r="G287" s="5">
        <f t="shared" si="4"/>
        <v>6.12</v>
      </c>
      <c r="H287" s="16">
        <v>14.4</v>
      </c>
      <c r="I287" s="16">
        <v>68.44</v>
      </c>
      <c r="J287" s="15">
        <v>285</v>
      </c>
      <c r="N287" s="17">
        <v>612</v>
      </c>
    </row>
    <row r="288" spans="2:14" x14ac:dyDescent="0.2">
      <c r="B288" s="14">
        <v>13.0951</v>
      </c>
      <c r="C288" s="13">
        <v>13.12</v>
      </c>
      <c r="D288" s="12">
        <v>9.0515359259259263E-4</v>
      </c>
      <c r="E288" s="11">
        <v>9.0648148148148153E-4</v>
      </c>
      <c r="F288" s="10">
        <v>14</v>
      </c>
      <c r="G288" s="5">
        <f t="shared" si="4"/>
        <v>6.13</v>
      </c>
      <c r="H288" s="16">
        <v>14.44</v>
      </c>
      <c r="I288" s="16">
        <v>68.62</v>
      </c>
      <c r="J288" s="15">
        <v>286</v>
      </c>
      <c r="N288" s="17">
        <v>613</v>
      </c>
    </row>
    <row r="289" spans="2:14" x14ac:dyDescent="0.2">
      <c r="B289" s="14">
        <v>13.1251</v>
      </c>
      <c r="C289" s="13">
        <v>13.14</v>
      </c>
      <c r="D289" s="12">
        <v>9.0654248148148151E-4</v>
      </c>
      <c r="E289" s="11">
        <v>9.0787037037037041E-4</v>
      </c>
      <c r="F289" s="10">
        <v>13</v>
      </c>
      <c r="G289" s="5">
        <f t="shared" si="4"/>
        <v>6.14</v>
      </c>
      <c r="H289" s="16">
        <v>14.48</v>
      </c>
      <c r="I289" s="16">
        <v>68.81</v>
      </c>
      <c r="J289" s="15">
        <v>287</v>
      </c>
      <c r="N289" s="17">
        <v>614</v>
      </c>
    </row>
    <row r="290" spans="2:14" x14ac:dyDescent="0.2">
      <c r="B290" s="14">
        <v>13.145100000000001</v>
      </c>
      <c r="C290" s="13">
        <v>13.17</v>
      </c>
      <c r="D290" s="12">
        <v>9.0793137037037039E-4</v>
      </c>
      <c r="E290" s="11">
        <v>9.0925925925925929E-4</v>
      </c>
      <c r="F290" s="10">
        <v>12</v>
      </c>
      <c r="G290" s="5">
        <f t="shared" si="4"/>
        <v>6.16</v>
      </c>
      <c r="H290" s="16">
        <v>14.52</v>
      </c>
      <c r="I290" s="16">
        <v>68.989999999999995</v>
      </c>
      <c r="J290" s="15">
        <v>288</v>
      </c>
      <c r="N290" s="17">
        <v>616</v>
      </c>
    </row>
    <row r="291" spans="2:14" x14ac:dyDescent="0.2">
      <c r="B291" s="14">
        <v>13.1751</v>
      </c>
      <c r="C291" s="13">
        <v>13.2</v>
      </c>
      <c r="D291" s="12">
        <v>9.0932025925925927E-4</v>
      </c>
      <c r="E291" s="11">
        <v>9.1064814814814817E-4</v>
      </c>
      <c r="F291" s="10">
        <v>11</v>
      </c>
      <c r="G291" s="5">
        <f t="shared" si="4"/>
        <v>6.17</v>
      </c>
      <c r="H291" s="16">
        <v>14.56</v>
      </c>
      <c r="I291" s="16">
        <v>69.180000000000007</v>
      </c>
      <c r="J291" s="15">
        <v>289</v>
      </c>
      <c r="N291" s="17">
        <v>617</v>
      </c>
    </row>
    <row r="292" spans="2:14" x14ac:dyDescent="0.2">
      <c r="B292" s="14">
        <v>13.2051</v>
      </c>
      <c r="C292" s="13">
        <v>13.23</v>
      </c>
      <c r="D292" s="12">
        <v>9.1070914814814815E-4</v>
      </c>
      <c r="E292" s="11">
        <v>9.1203703703703705E-4</v>
      </c>
      <c r="F292" s="10">
        <v>10</v>
      </c>
      <c r="G292" s="5">
        <f t="shared" si="4"/>
        <v>6.18</v>
      </c>
      <c r="H292" s="16">
        <v>14.6</v>
      </c>
      <c r="I292" s="16">
        <v>69.36</v>
      </c>
      <c r="J292" s="15">
        <v>290</v>
      </c>
      <c r="N292" s="17">
        <v>618</v>
      </c>
    </row>
    <row r="293" spans="2:14" x14ac:dyDescent="0.2">
      <c r="B293" s="14">
        <v>13.235100000000001</v>
      </c>
      <c r="C293" s="13">
        <v>13.25</v>
      </c>
      <c r="D293" s="12">
        <v>9.1209803703703703E-4</v>
      </c>
      <c r="E293" s="11">
        <v>9.1342592592592593E-4</v>
      </c>
      <c r="F293" s="10">
        <v>9</v>
      </c>
      <c r="G293" s="5">
        <f t="shared" si="4"/>
        <v>6.19</v>
      </c>
      <c r="H293" s="16">
        <v>14.64</v>
      </c>
      <c r="I293" s="16">
        <v>69.540000000000006</v>
      </c>
      <c r="J293" s="15">
        <v>291</v>
      </c>
      <c r="N293" s="17">
        <v>619</v>
      </c>
    </row>
    <row r="294" spans="2:14" x14ac:dyDescent="0.2">
      <c r="B294" s="14">
        <v>13.255100000000001</v>
      </c>
      <c r="C294" s="13">
        <v>13.28</v>
      </c>
      <c r="D294" s="12">
        <v>9.1348692592592591E-4</v>
      </c>
      <c r="E294" s="11">
        <v>9.1481481481481481E-4</v>
      </c>
      <c r="F294" s="10">
        <v>8</v>
      </c>
      <c r="G294" s="5">
        <f t="shared" si="4"/>
        <v>6.2</v>
      </c>
      <c r="H294" s="16">
        <v>14.68</v>
      </c>
      <c r="I294" s="16">
        <v>69.73</v>
      </c>
      <c r="J294" s="15">
        <v>292</v>
      </c>
      <c r="N294" s="17">
        <v>620</v>
      </c>
    </row>
    <row r="295" spans="2:14" x14ac:dyDescent="0.2">
      <c r="B295" s="14">
        <v>13.2851</v>
      </c>
      <c r="C295" s="13">
        <v>13.31</v>
      </c>
      <c r="D295" s="12">
        <v>9.1487581481481479E-4</v>
      </c>
      <c r="E295" s="11">
        <v>9.1620370370370369E-4</v>
      </c>
      <c r="F295" s="10">
        <v>7</v>
      </c>
      <c r="G295" s="5">
        <f t="shared" si="4"/>
        <v>6.22</v>
      </c>
      <c r="H295" s="16">
        <v>14.72</v>
      </c>
      <c r="I295" s="16">
        <v>69.91</v>
      </c>
      <c r="J295" s="15">
        <v>293</v>
      </c>
      <c r="N295" s="17">
        <v>622</v>
      </c>
    </row>
    <row r="296" spans="2:14" x14ac:dyDescent="0.2">
      <c r="B296" s="14">
        <v>13.315100000000001</v>
      </c>
      <c r="C296" s="13">
        <v>13.34</v>
      </c>
      <c r="D296" s="12">
        <v>9.1626470370370367E-4</v>
      </c>
      <c r="E296" s="11">
        <v>9.1759259259259257E-4</v>
      </c>
      <c r="F296" s="10">
        <v>6</v>
      </c>
      <c r="G296" s="5">
        <f t="shared" si="4"/>
        <v>6.23</v>
      </c>
      <c r="H296" s="16">
        <v>14.76</v>
      </c>
      <c r="I296" s="16">
        <v>70.099999999999994</v>
      </c>
      <c r="J296" s="15">
        <v>294</v>
      </c>
      <c r="N296" s="17">
        <v>623</v>
      </c>
    </row>
    <row r="297" spans="2:14" x14ac:dyDescent="0.2">
      <c r="B297" s="14">
        <v>13.3451</v>
      </c>
      <c r="C297" s="13">
        <v>13.36</v>
      </c>
      <c r="D297" s="12">
        <v>9.1765359259259255E-4</v>
      </c>
      <c r="E297" s="11">
        <v>9.1898148148148145E-4</v>
      </c>
      <c r="F297" s="10">
        <v>5</v>
      </c>
      <c r="G297" s="5">
        <f t="shared" si="4"/>
        <v>6.24</v>
      </c>
      <c r="H297" s="16">
        <v>14.8</v>
      </c>
      <c r="I297" s="16">
        <v>70.28</v>
      </c>
      <c r="J297" s="15">
        <v>295</v>
      </c>
      <c r="N297" s="17">
        <v>624</v>
      </c>
    </row>
    <row r="298" spans="2:14" x14ac:dyDescent="0.2">
      <c r="B298" s="14">
        <v>13.3651</v>
      </c>
      <c r="C298" s="13">
        <v>13.39</v>
      </c>
      <c r="D298" s="12">
        <v>9.1904248148148144E-4</v>
      </c>
      <c r="E298" s="11">
        <v>9.2037037037037033E-4</v>
      </c>
      <c r="F298" s="10">
        <v>4</v>
      </c>
      <c r="G298" s="5">
        <f t="shared" si="4"/>
        <v>6.25</v>
      </c>
      <c r="H298" s="16">
        <v>14.84</v>
      </c>
      <c r="I298" s="16">
        <v>70.459999999999994</v>
      </c>
      <c r="J298" s="15">
        <v>296</v>
      </c>
      <c r="N298" s="17">
        <v>625</v>
      </c>
    </row>
    <row r="299" spans="2:14" x14ac:dyDescent="0.2">
      <c r="B299" s="14">
        <v>13.395100000000001</v>
      </c>
      <c r="C299" s="13">
        <v>13.42</v>
      </c>
      <c r="D299" s="12">
        <v>9.2043137037037032E-4</v>
      </c>
      <c r="E299" s="11">
        <v>9.2175925925925921E-4</v>
      </c>
      <c r="F299" s="10">
        <v>3</v>
      </c>
      <c r="G299" s="5">
        <f t="shared" si="4"/>
        <v>6.26</v>
      </c>
      <c r="H299" s="16">
        <v>14.88</v>
      </c>
      <c r="I299" s="16">
        <v>70.650000000000006</v>
      </c>
      <c r="J299" s="15">
        <v>297</v>
      </c>
      <c r="N299" s="17">
        <v>626</v>
      </c>
    </row>
    <row r="300" spans="2:14" x14ac:dyDescent="0.2">
      <c r="B300" s="14">
        <v>13.4251</v>
      </c>
      <c r="C300" s="13">
        <v>13.45</v>
      </c>
      <c r="D300" s="12">
        <v>9.218202592592592E-4</v>
      </c>
      <c r="E300" s="11">
        <v>9.2314814814814809E-4</v>
      </c>
      <c r="F300" s="10">
        <v>2</v>
      </c>
      <c r="G300" s="5">
        <f t="shared" si="4"/>
        <v>6.28</v>
      </c>
      <c r="H300" s="16">
        <v>14.92</v>
      </c>
      <c r="I300" s="16">
        <v>70.83</v>
      </c>
      <c r="J300" s="15">
        <v>298</v>
      </c>
      <c r="N300" s="17">
        <v>628</v>
      </c>
    </row>
    <row r="301" spans="2:14" x14ac:dyDescent="0.2">
      <c r="B301" s="14">
        <v>13.4551</v>
      </c>
      <c r="C301" s="13">
        <v>13.47</v>
      </c>
      <c r="D301" s="12">
        <v>9.2320914814814808E-4</v>
      </c>
      <c r="E301" s="11">
        <v>9.2453703703703697E-4</v>
      </c>
      <c r="F301" s="10">
        <v>1</v>
      </c>
      <c r="G301" s="5">
        <f t="shared" si="4"/>
        <v>6.29</v>
      </c>
      <c r="H301" s="16">
        <v>14.96</v>
      </c>
      <c r="I301" s="16">
        <v>71.02</v>
      </c>
      <c r="J301" s="15">
        <v>299</v>
      </c>
      <c r="N301" s="17">
        <v>629</v>
      </c>
    </row>
    <row r="302" spans="2:14" x14ac:dyDescent="0.2">
      <c r="B302" s="14">
        <v>13.475100000000001</v>
      </c>
      <c r="C302" s="13">
        <v>13.5</v>
      </c>
      <c r="D302" s="12">
        <v>9.2459803703703696E-4</v>
      </c>
      <c r="E302" s="11">
        <v>9.2592592592592585E-4</v>
      </c>
      <c r="F302" s="10">
        <v>0</v>
      </c>
      <c r="G302" s="5">
        <f t="shared" si="4"/>
        <v>6.3</v>
      </c>
      <c r="H302" s="8">
        <v>15</v>
      </c>
      <c r="I302" s="8">
        <v>71.2</v>
      </c>
      <c r="J302" s="7">
        <v>300</v>
      </c>
      <c r="N302" s="9">
        <v>630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4294967293" r:id="rId1"/>
  <headerFooter alignWithMargins="0">
    <oddHeader>&amp;C&amp;"Arial CE,Félkövér"&amp;12TÖBBPRÓBA PONTÉRTÉK TÁBLÁZAT 
LEÁNYOK</oddHeader>
  </headerFooter>
  <rowBreaks count="3" manualBreakCount="3">
    <brk id="123" max="16383" man="1"/>
    <brk id="183" max="16383" man="1"/>
    <brk id="2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O264"/>
  <sheetViews>
    <sheetView zoomScaleNormal="100" zoomScaleSheetLayoutView="100" workbookViewId="0">
      <selection activeCell="N11" sqref="N11"/>
    </sheetView>
  </sheetViews>
  <sheetFormatPr defaultRowHeight="15" x14ac:dyDescent="0.25"/>
  <cols>
    <col min="1" max="1" width="38.5703125" customWidth="1"/>
    <col min="2" max="2" width="5.5703125" bestFit="1" customWidth="1"/>
    <col min="3" max="3" width="6.7109375" customWidth="1"/>
    <col min="4" max="4" width="3.5703125" bestFit="1" customWidth="1"/>
    <col min="5" max="5" width="6.7109375" customWidth="1"/>
    <col min="6" max="6" width="3.5703125" bestFit="1" customWidth="1"/>
    <col min="7" max="7" width="6.7109375" customWidth="1"/>
    <col min="8" max="8" width="3.5703125" bestFit="1" customWidth="1"/>
    <col min="11" max="11" width="30.42578125" customWidth="1"/>
  </cols>
  <sheetData>
    <row r="1" spans="1:12" x14ac:dyDescent="0.25">
      <c r="A1" s="131" t="s">
        <v>96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.75" thickBot="1" x14ac:dyDescent="0.3"/>
    <row r="3" spans="1:12" ht="15.75" thickBot="1" x14ac:dyDescent="0.3">
      <c r="A3" s="40" t="s">
        <v>0</v>
      </c>
      <c r="B3" s="41" t="s">
        <v>1</v>
      </c>
      <c r="C3" s="129" t="s">
        <v>2</v>
      </c>
      <c r="D3" s="129"/>
      <c r="E3" s="129" t="s">
        <v>3</v>
      </c>
      <c r="F3" s="129"/>
      <c r="G3" s="129" t="s">
        <v>8</v>
      </c>
      <c r="H3" s="129"/>
      <c r="I3" s="42" t="s">
        <v>6</v>
      </c>
      <c r="J3" s="42" t="s">
        <v>4</v>
      </c>
      <c r="K3" s="129" t="s">
        <v>5</v>
      </c>
      <c r="L3" s="130"/>
    </row>
    <row r="4" spans="1:12" ht="20.100000000000001" customHeight="1" x14ac:dyDescent="0.25">
      <c r="A4" s="90" t="s">
        <v>204</v>
      </c>
      <c r="B4" s="61">
        <v>2016</v>
      </c>
      <c r="C4" s="47">
        <v>10.7</v>
      </c>
      <c r="D4" s="43">
        <f t="shared" ref="D4:D25" si="0">IF(C4&lt;6.19,0,VLOOKUP(C4,rfut,5,TRUE))</f>
        <v>108</v>
      </c>
      <c r="E4" s="47">
        <v>3.1</v>
      </c>
      <c r="F4" s="43">
        <f t="shared" ref="F4:F25" si="1">IF(E4&lt;1.79,0,VLOOKUP(E4,távol,4,TRUE))</f>
        <v>71</v>
      </c>
      <c r="G4" s="52">
        <v>19</v>
      </c>
      <c r="H4" s="43">
        <f t="shared" ref="H4:H25" si="2">IF(G4&lt;4,0,VLOOKUP(G4,kisl,2,TRUE))</f>
        <v>54</v>
      </c>
      <c r="I4" s="44">
        <f>SUM(D4,F4,H4)</f>
        <v>233</v>
      </c>
      <c r="J4" s="96">
        <f>RANK(I4,Egyéni!$J$3:$J$159,0)</f>
        <v>33</v>
      </c>
      <c r="K4" s="123" t="s">
        <v>205</v>
      </c>
      <c r="L4" s="124"/>
    </row>
    <row r="5" spans="1:12" ht="20.100000000000001" customHeight="1" x14ac:dyDescent="0.25">
      <c r="A5" s="48" t="s">
        <v>206</v>
      </c>
      <c r="B5" s="61">
        <v>2015</v>
      </c>
      <c r="C5" s="49">
        <v>11</v>
      </c>
      <c r="D5" s="30">
        <f t="shared" si="0"/>
        <v>95</v>
      </c>
      <c r="E5" s="49">
        <v>3.21</v>
      </c>
      <c r="F5" s="30">
        <f t="shared" si="1"/>
        <v>78</v>
      </c>
      <c r="G5" s="53">
        <v>15</v>
      </c>
      <c r="H5" s="30">
        <f t="shared" si="2"/>
        <v>39</v>
      </c>
      <c r="I5" s="31">
        <f t="shared" ref="I5:I25" si="3">SUM(D5,F5,H5)</f>
        <v>212</v>
      </c>
      <c r="J5" s="45">
        <f>RANK(I5,Egyéni!$J$3:$J$159,0)</f>
        <v>40</v>
      </c>
      <c r="K5" s="125" t="s">
        <v>205</v>
      </c>
      <c r="L5" s="126"/>
    </row>
    <row r="6" spans="1:12" ht="20.100000000000001" customHeight="1" x14ac:dyDescent="0.25">
      <c r="A6" s="48" t="s">
        <v>207</v>
      </c>
      <c r="B6" s="61">
        <v>2016</v>
      </c>
      <c r="C6" s="49">
        <v>10.6</v>
      </c>
      <c r="D6" s="30">
        <f t="shared" si="0"/>
        <v>112</v>
      </c>
      <c r="E6" s="49">
        <v>2.63</v>
      </c>
      <c r="F6" s="30">
        <f t="shared" si="1"/>
        <v>44</v>
      </c>
      <c r="G6" s="62">
        <v>17</v>
      </c>
      <c r="H6" s="30">
        <f t="shared" si="2"/>
        <v>46</v>
      </c>
      <c r="I6" s="31">
        <f t="shared" si="3"/>
        <v>202</v>
      </c>
      <c r="J6" s="45">
        <f>RANK(I6,Egyéni!$J$3:$J$159,0)</f>
        <v>46</v>
      </c>
      <c r="K6" s="125" t="s">
        <v>205</v>
      </c>
      <c r="L6" s="126"/>
    </row>
    <row r="7" spans="1:12" ht="20.100000000000001" customHeight="1" x14ac:dyDescent="0.25">
      <c r="A7" s="48" t="s">
        <v>208</v>
      </c>
      <c r="B7" s="61">
        <v>2015</v>
      </c>
      <c r="C7" s="49">
        <v>10.8</v>
      </c>
      <c r="D7" s="30">
        <f t="shared" si="0"/>
        <v>103</v>
      </c>
      <c r="E7" s="49">
        <v>1.96</v>
      </c>
      <c r="F7" s="30">
        <f t="shared" si="1"/>
        <v>8</v>
      </c>
      <c r="G7" s="62">
        <v>15</v>
      </c>
      <c r="H7" s="30">
        <f t="shared" si="2"/>
        <v>39</v>
      </c>
      <c r="I7" s="31">
        <f t="shared" si="3"/>
        <v>150</v>
      </c>
      <c r="J7" s="45">
        <f>RANK(I7,Egyéni!$J$3:$J$159,0)</f>
        <v>57</v>
      </c>
      <c r="K7" s="125" t="s">
        <v>209</v>
      </c>
      <c r="L7" s="126"/>
    </row>
    <row r="8" spans="1:12" ht="20.100000000000001" customHeight="1" x14ac:dyDescent="0.25">
      <c r="A8" s="48" t="s">
        <v>212</v>
      </c>
      <c r="B8" s="61">
        <v>2016</v>
      </c>
      <c r="C8" s="49">
        <v>11.2</v>
      </c>
      <c r="D8" s="30">
        <f t="shared" si="0"/>
        <v>87</v>
      </c>
      <c r="E8" s="49">
        <v>2.2599999999999998</v>
      </c>
      <c r="F8" s="30">
        <f t="shared" si="1"/>
        <v>24</v>
      </c>
      <c r="G8" s="62">
        <v>18.5</v>
      </c>
      <c r="H8" s="30">
        <f t="shared" si="2"/>
        <v>52</v>
      </c>
      <c r="I8" s="31">
        <f t="shared" si="3"/>
        <v>163</v>
      </c>
      <c r="J8" s="45">
        <f>RANK(I8,Egyéni!$J$3:$J$159,0)</f>
        <v>55</v>
      </c>
      <c r="K8" s="125" t="s">
        <v>210</v>
      </c>
      <c r="L8" s="126"/>
    </row>
    <row r="9" spans="1:12" ht="20.100000000000001" customHeight="1" x14ac:dyDescent="0.25">
      <c r="A9" s="48" t="s">
        <v>211</v>
      </c>
      <c r="B9" s="61">
        <v>2015</v>
      </c>
      <c r="C9" s="49">
        <v>10.1</v>
      </c>
      <c r="D9" s="30">
        <f t="shared" si="0"/>
        <v>134</v>
      </c>
      <c r="E9" s="106">
        <v>2.93</v>
      </c>
      <c r="F9" s="30">
        <f t="shared" si="1"/>
        <v>61</v>
      </c>
      <c r="G9" s="62">
        <v>29</v>
      </c>
      <c r="H9" s="30">
        <f t="shared" si="2"/>
        <v>93</v>
      </c>
      <c r="I9" s="31">
        <f t="shared" si="3"/>
        <v>288</v>
      </c>
      <c r="J9" s="45">
        <f>RANK(I9,Egyéni!$J$3:$J$159,0)</f>
        <v>15</v>
      </c>
      <c r="K9" s="125" t="s">
        <v>213</v>
      </c>
      <c r="L9" s="126"/>
    </row>
    <row r="10" spans="1:12" ht="20.100000000000001" customHeight="1" x14ac:dyDescent="0.25">
      <c r="A10" s="48" t="s">
        <v>214</v>
      </c>
      <c r="B10" s="61">
        <v>2015</v>
      </c>
      <c r="C10" s="49">
        <v>9.5</v>
      </c>
      <c r="D10" s="30">
        <f t="shared" si="0"/>
        <v>161</v>
      </c>
      <c r="E10" s="49">
        <v>3.74</v>
      </c>
      <c r="F10" s="30">
        <f t="shared" si="1"/>
        <v>109</v>
      </c>
      <c r="G10" s="53">
        <v>35.5</v>
      </c>
      <c r="H10" s="30">
        <f t="shared" si="2"/>
        <v>120</v>
      </c>
      <c r="I10" s="31">
        <f t="shared" si="3"/>
        <v>390</v>
      </c>
      <c r="J10" s="45">
        <f>RANK(I10,Egyéni!$J$3:$J$159,0)</f>
        <v>3</v>
      </c>
      <c r="K10" s="125" t="s">
        <v>213</v>
      </c>
      <c r="L10" s="126"/>
    </row>
    <row r="11" spans="1:12" ht="20.100000000000001" customHeight="1" x14ac:dyDescent="0.25">
      <c r="A11" s="48" t="s">
        <v>215</v>
      </c>
      <c r="B11" s="61">
        <v>2015</v>
      </c>
      <c r="C11" s="49">
        <v>9.3000000000000007</v>
      </c>
      <c r="D11" s="30">
        <f t="shared" si="0"/>
        <v>171</v>
      </c>
      <c r="E11" s="49">
        <v>3.79</v>
      </c>
      <c r="F11" s="30">
        <f t="shared" si="1"/>
        <v>113</v>
      </c>
      <c r="G11" s="53">
        <v>33</v>
      </c>
      <c r="H11" s="30">
        <f t="shared" si="2"/>
        <v>110</v>
      </c>
      <c r="I11" s="31">
        <f t="shared" si="3"/>
        <v>394</v>
      </c>
      <c r="J11" s="45">
        <f>RANK(I11,Egyéni!$J$3:$J$159,0)</f>
        <v>2</v>
      </c>
      <c r="K11" s="125" t="s">
        <v>213</v>
      </c>
      <c r="L11" s="126"/>
    </row>
    <row r="12" spans="1:12" ht="20.100000000000001" customHeight="1" x14ac:dyDescent="0.25">
      <c r="A12" s="48" t="s">
        <v>216</v>
      </c>
      <c r="B12" s="61">
        <v>2015</v>
      </c>
      <c r="C12" s="49">
        <v>9.8000000000000007</v>
      </c>
      <c r="D12" s="30">
        <f t="shared" si="0"/>
        <v>147</v>
      </c>
      <c r="E12" s="49">
        <v>3.49</v>
      </c>
      <c r="F12" s="30">
        <f t="shared" si="1"/>
        <v>94</v>
      </c>
      <c r="G12" s="62">
        <v>19.5</v>
      </c>
      <c r="H12" s="30">
        <f t="shared" si="2"/>
        <v>56</v>
      </c>
      <c r="I12" s="31">
        <f t="shared" si="3"/>
        <v>297</v>
      </c>
      <c r="J12" s="45">
        <f>RANK(I12,Egyéni!$J$3:$J$159,0)</f>
        <v>14</v>
      </c>
      <c r="K12" s="125" t="s">
        <v>217</v>
      </c>
      <c r="L12" s="126"/>
    </row>
    <row r="13" spans="1:12" ht="20.100000000000001" customHeight="1" x14ac:dyDescent="0.25">
      <c r="A13" s="48" t="s">
        <v>218</v>
      </c>
      <c r="B13" s="61">
        <v>2016</v>
      </c>
      <c r="C13" s="49">
        <v>11.4</v>
      </c>
      <c r="D13" s="30">
        <f t="shared" si="0"/>
        <v>79</v>
      </c>
      <c r="E13" s="49">
        <v>2.82</v>
      </c>
      <c r="F13" s="30">
        <f t="shared" si="1"/>
        <v>55</v>
      </c>
      <c r="G13" s="62">
        <v>22</v>
      </c>
      <c r="H13" s="30">
        <f t="shared" si="2"/>
        <v>66</v>
      </c>
      <c r="I13" s="31">
        <f t="shared" si="3"/>
        <v>200</v>
      </c>
      <c r="J13" s="45">
        <f>RANK(I13,Egyéni!$J$3:$J$159,0)</f>
        <v>47</v>
      </c>
      <c r="K13" s="125"/>
      <c r="L13" s="126"/>
    </row>
    <row r="14" spans="1:12" ht="20.100000000000001" customHeight="1" x14ac:dyDescent="0.25">
      <c r="A14" s="48" t="s">
        <v>219</v>
      </c>
      <c r="B14" s="61">
        <v>2016</v>
      </c>
      <c r="C14" s="49">
        <v>11.2</v>
      </c>
      <c r="D14" s="30">
        <f t="shared" si="0"/>
        <v>87</v>
      </c>
      <c r="E14" s="49">
        <v>2.85</v>
      </c>
      <c r="F14" s="30">
        <f t="shared" si="1"/>
        <v>57</v>
      </c>
      <c r="G14" s="62">
        <v>25</v>
      </c>
      <c r="H14" s="30">
        <f t="shared" si="2"/>
        <v>77</v>
      </c>
      <c r="I14" s="31">
        <f t="shared" si="3"/>
        <v>221</v>
      </c>
      <c r="J14" s="45">
        <f>RANK(I14,Egyéni!$J$3:$J$159,0)</f>
        <v>38</v>
      </c>
      <c r="K14" s="125" t="s">
        <v>220</v>
      </c>
      <c r="L14" s="126"/>
    </row>
    <row r="15" spans="1:12" ht="20.100000000000001" customHeight="1" x14ac:dyDescent="0.25">
      <c r="A15" s="48" t="s">
        <v>221</v>
      </c>
      <c r="B15" s="61">
        <v>2015</v>
      </c>
      <c r="C15" s="49">
        <v>9.1999999999999993</v>
      </c>
      <c r="D15" s="30">
        <f t="shared" si="0"/>
        <v>176</v>
      </c>
      <c r="E15" s="49">
        <v>4</v>
      </c>
      <c r="F15" s="30">
        <f t="shared" si="1"/>
        <v>126</v>
      </c>
      <c r="G15" s="62">
        <v>29</v>
      </c>
      <c r="H15" s="30">
        <f t="shared" si="2"/>
        <v>93</v>
      </c>
      <c r="I15" s="31">
        <f t="shared" si="3"/>
        <v>395</v>
      </c>
      <c r="J15" s="45">
        <f>RANK(I15,Egyéni!$J$3:$J$159,0)</f>
        <v>1</v>
      </c>
      <c r="K15" s="125" t="s">
        <v>222</v>
      </c>
      <c r="L15" s="126"/>
    </row>
    <row r="16" spans="1:12" ht="20.100000000000001" customHeight="1" x14ac:dyDescent="0.25">
      <c r="A16" s="48"/>
      <c r="B16" s="61"/>
      <c r="C16" s="49"/>
      <c r="D16" s="30">
        <f t="shared" si="0"/>
        <v>0</v>
      </c>
      <c r="E16" s="49"/>
      <c r="F16" s="30">
        <f t="shared" si="1"/>
        <v>0</v>
      </c>
      <c r="G16" s="53"/>
      <c r="H16" s="30">
        <f t="shared" si="2"/>
        <v>0</v>
      </c>
      <c r="I16" s="31">
        <f t="shared" si="3"/>
        <v>0</v>
      </c>
      <c r="J16" s="45">
        <f>RANK(I16,Egyéni!$J$3:$J$159,0)</f>
        <v>59</v>
      </c>
      <c r="K16" s="125"/>
      <c r="L16" s="126"/>
    </row>
    <row r="17" spans="1:12" ht="20.100000000000001" customHeight="1" x14ac:dyDescent="0.25">
      <c r="A17" s="48"/>
      <c r="B17" s="61"/>
      <c r="C17" s="49"/>
      <c r="D17" s="30">
        <f t="shared" si="0"/>
        <v>0</v>
      </c>
      <c r="E17" s="49"/>
      <c r="F17" s="30">
        <f t="shared" si="1"/>
        <v>0</v>
      </c>
      <c r="G17" s="53"/>
      <c r="H17" s="30">
        <f t="shared" si="2"/>
        <v>0</v>
      </c>
      <c r="I17" s="31">
        <f t="shared" si="3"/>
        <v>0</v>
      </c>
      <c r="J17" s="45">
        <f>RANK(I17,Egyéni!$J$3:$J$159,0)</f>
        <v>59</v>
      </c>
      <c r="K17" s="125"/>
      <c r="L17" s="126"/>
    </row>
    <row r="18" spans="1:12" ht="20.100000000000001" customHeight="1" x14ac:dyDescent="0.25">
      <c r="A18" s="48"/>
      <c r="B18" s="61"/>
      <c r="C18" s="49"/>
      <c r="D18" s="30">
        <f t="shared" si="0"/>
        <v>0</v>
      </c>
      <c r="E18" s="49"/>
      <c r="F18" s="30">
        <f t="shared" si="1"/>
        <v>0</v>
      </c>
      <c r="G18" s="62"/>
      <c r="H18" s="30">
        <f t="shared" si="2"/>
        <v>0</v>
      </c>
      <c r="I18" s="31">
        <f t="shared" si="3"/>
        <v>0</v>
      </c>
      <c r="J18" s="45">
        <f>RANK(I18,Egyéni!$J$3:$J$159,0)</f>
        <v>59</v>
      </c>
      <c r="K18" s="125"/>
      <c r="L18" s="126"/>
    </row>
    <row r="19" spans="1:12" ht="20.100000000000001" customHeight="1" x14ac:dyDescent="0.25">
      <c r="A19" s="48"/>
      <c r="B19" s="61"/>
      <c r="C19" s="49"/>
      <c r="D19" s="30">
        <f t="shared" si="0"/>
        <v>0</v>
      </c>
      <c r="E19" s="49"/>
      <c r="F19" s="30">
        <f t="shared" si="1"/>
        <v>0</v>
      </c>
      <c r="G19" s="62"/>
      <c r="H19" s="30">
        <f t="shared" si="2"/>
        <v>0</v>
      </c>
      <c r="I19" s="31">
        <f t="shared" si="3"/>
        <v>0</v>
      </c>
      <c r="J19" s="45">
        <f>RANK(I19,Egyéni!$J$3:$J$159,0)</f>
        <v>59</v>
      </c>
      <c r="K19" s="125"/>
      <c r="L19" s="126"/>
    </row>
    <row r="20" spans="1:12" ht="20.100000000000001" customHeight="1" x14ac:dyDescent="0.25">
      <c r="A20" s="48"/>
      <c r="B20" s="61"/>
      <c r="C20" s="49"/>
      <c r="D20" s="30">
        <f t="shared" si="0"/>
        <v>0</v>
      </c>
      <c r="E20" s="49"/>
      <c r="F20" s="30">
        <f t="shared" si="1"/>
        <v>0</v>
      </c>
      <c r="G20" s="62"/>
      <c r="H20" s="30">
        <f t="shared" si="2"/>
        <v>0</v>
      </c>
      <c r="I20" s="31">
        <f t="shared" si="3"/>
        <v>0</v>
      </c>
      <c r="J20" s="45">
        <f>RANK(I20,Egyéni!$J$3:$J$159,0)</f>
        <v>59</v>
      </c>
      <c r="K20" s="125"/>
      <c r="L20" s="126"/>
    </row>
    <row r="21" spans="1:12" ht="20.100000000000001" customHeight="1" x14ac:dyDescent="0.25">
      <c r="A21" s="48"/>
      <c r="B21" s="61"/>
      <c r="C21" s="49"/>
      <c r="D21" s="30">
        <f t="shared" si="0"/>
        <v>0</v>
      </c>
      <c r="E21" s="49"/>
      <c r="F21" s="30">
        <f t="shared" si="1"/>
        <v>0</v>
      </c>
      <c r="G21" s="62"/>
      <c r="H21" s="30">
        <f t="shared" si="2"/>
        <v>0</v>
      </c>
      <c r="I21" s="31">
        <f t="shared" si="3"/>
        <v>0</v>
      </c>
      <c r="J21" s="45">
        <f>RANK(I21,Egyéni!$J$3:$J$159,0)</f>
        <v>59</v>
      </c>
      <c r="K21" s="125"/>
      <c r="L21" s="126"/>
    </row>
    <row r="22" spans="1:12" ht="20.100000000000001" customHeight="1" x14ac:dyDescent="0.25">
      <c r="A22" s="48"/>
      <c r="B22" s="61"/>
      <c r="C22" s="49"/>
      <c r="D22" s="30">
        <f t="shared" si="0"/>
        <v>0</v>
      </c>
      <c r="E22" s="49"/>
      <c r="F22" s="30">
        <f t="shared" si="1"/>
        <v>0</v>
      </c>
      <c r="G22" s="53"/>
      <c r="H22" s="30">
        <f t="shared" si="2"/>
        <v>0</v>
      </c>
      <c r="I22" s="31">
        <f t="shared" si="3"/>
        <v>0</v>
      </c>
      <c r="J22" s="45">
        <f>RANK(I22,Egyéni!$J$3:$J$159,0)</f>
        <v>59</v>
      </c>
      <c r="K22" s="125"/>
      <c r="L22" s="126"/>
    </row>
    <row r="23" spans="1:12" ht="20.100000000000001" customHeight="1" x14ac:dyDescent="0.25">
      <c r="A23" s="48"/>
      <c r="B23" s="61"/>
      <c r="C23" s="49"/>
      <c r="D23" s="30">
        <f t="shared" si="0"/>
        <v>0</v>
      </c>
      <c r="E23" s="49"/>
      <c r="F23" s="30">
        <f t="shared" si="1"/>
        <v>0</v>
      </c>
      <c r="G23" s="53"/>
      <c r="H23" s="30">
        <f t="shared" si="2"/>
        <v>0</v>
      </c>
      <c r="I23" s="31">
        <f t="shared" si="3"/>
        <v>0</v>
      </c>
      <c r="J23" s="45">
        <f>RANK(I23,Egyéni!$J$3:$J$159,0)</f>
        <v>59</v>
      </c>
      <c r="K23" s="125"/>
      <c r="L23" s="126"/>
    </row>
    <row r="24" spans="1:12" ht="20.100000000000001" customHeight="1" x14ac:dyDescent="0.25">
      <c r="A24" s="48"/>
      <c r="B24" s="61"/>
      <c r="C24" s="49"/>
      <c r="D24" s="30">
        <f t="shared" si="0"/>
        <v>0</v>
      </c>
      <c r="E24" s="49"/>
      <c r="F24" s="30">
        <f t="shared" si="1"/>
        <v>0</v>
      </c>
      <c r="G24" s="62"/>
      <c r="H24" s="30">
        <f t="shared" si="2"/>
        <v>0</v>
      </c>
      <c r="I24" s="31">
        <f t="shared" si="3"/>
        <v>0</v>
      </c>
      <c r="J24" s="45">
        <f>RANK(I24,Egyéni!$J$3:$J$159,0)</f>
        <v>59</v>
      </c>
      <c r="K24" s="125"/>
      <c r="L24" s="126"/>
    </row>
    <row r="25" spans="1:12" ht="20.100000000000001" customHeight="1" thickBot="1" x14ac:dyDescent="0.3">
      <c r="A25" s="50"/>
      <c r="B25" s="61"/>
      <c r="C25" s="51"/>
      <c r="D25" s="32">
        <f t="shared" si="0"/>
        <v>0</v>
      </c>
      <c r="E25" s="51"/>
      <c r="F25" s="32">
        <f t="shared" si="1"/>
        <v>0</v>
      </c>
      <c r="G25" s="64"/>
      <c r="H25" s="32">
        <f t="shared" si="2"/>
        <v>0</v>
      </c>
      <c r="I25" s="33">
        <f t="shared" si="3"/>
        <v>0</v>
      </c>
      <c r="J25" s="95">
        <f>RANK(I25,Egyéni!$J$3:$J$159,0)</f>
        <v>59</v>
      </c>
      <c r="K25" s="127"/>
      <c r="L25" s="128"/>
    </row>
    <row r="26" spans="1:12" ht="16.5" thickBot="1" x14ac:dyDescent="0.3">
      <c r="C26" s="1"/>
      <c r="D26" s="2"/>
      <c r="E26" s="1"/>
      <c r="F26" s="2"/>
      <c r="G26" s="1"/>
      <c r="H26" s="2"/>
    </row>
    <row r="27" spans="1:12" ht="19.5" customHeight="1" thickBot="1" x14ac:dyDescent="0.3">
      <c r="A27" s="108" t="s">
        <v>111</v>
      </c>
      <c r="B27" s="109"/>
      <c r="C27" s="109"/>
      <c r="D27" s="109"/>
      <c r="E27" s="109"/>
      <c r="F27" s="109"/>
      <c r="G27" s="109"/>
      <c r="H27" s="109"/>
      <c r="I27" s="109"/>
      <c r="J27" s="110"/>
      <c r="K27" s="111">
        <f>RANK(K29,Csapat!$C$3:P30,0)</f>
        <v>8</v>
      </c>
      <c r="L27" s="112"/>
    </row>
    <row r="28" spans="1:12" ht="19.5" customHeight="1" thickBot="1" x14ac:dyDescent="0.3">
      <c r="A28" s="36" t="s">
        <v>0</v>
      </c>
      <c r="B28" s="37" t="s">
        <v>1</v>
      </c>
      <c r="C28" s="107" t="s">
        <v>2</v>
      </c>
      <c r="D28" s="107"/>
      <c r="E28" s="107" t="s">
        <v>3</v>
      </c>
      <c r="F28" s="107"/>
      <c r="G28" s="107" t="s">
        <v>8</v>
      </c>
      <c r="H28" s="107"/>
      <c r="I28" s="37" t="s">
        <v>6</v>
      </c>
      <c r="J28" s="38" t="s">
        <v>7</v>
      </c>
      <c r="K28" s="113"/>
      <c r="L28" s="114"/>
    </row>
    <row r="29" spans="1:12" ht="19.5" customHeight="1" x14ac:dyDescent="0.25">
      <c r="A29" s="54" t="s">
        <v>112</v>
      </c>
      <c r="B29" s="61">
        <v>2015</v>
      </c>
      <c r="C29" s="52">
        <v>9.6</v>
      </c>
      <c r="D29" s="34">
        <f t="shared" ref="D29:D34" si="4">IF(C29&lt;6.19,0,VLOOKUP(C29,rfut,5,TRUE))</f>
        <v>157</v>
      </c>
      <c r="E29" s="52">
        <v>3.7</v>
      </c>
      <c r="F29" s="34">
        <f t="shared" ref="F29:F34" si="5">IF(E29&lt;1.79,0,VLOOKUP(E29,távol,4,TRUE))</f>
        <v>107</v>
      </c>
      <c r="G29" s="52">
        <v>30</v>
      </c>
      <c r="H29" s="34">
        <f t="shared" ref="H29:H34" si="6">IF(G29&lt;4,0,VLOOKUP(G29,kisl,2,TRUE))</f>
        <v>97</v>
      </c>
      <c r="I29" s="35">
        <f t="shared" ref="I29:I34" si="7">SUM(D29,F29,H29)</f>
        <v>361</v>
      </c>
      <c r="J29" s="97">
        <f>RANK(I29,Egyéni!$J$3:$J$159,0)</f>
        <v>4</v>
      </c>
      <c r="K29" s="117">
        <f>SUM(I29:I34)-MIN(I29:I34)+K34</f>
        <v>1367</v>
      </c>
      <c r="L29" s="118"/>
    </row>
    <row r="30" spans="1:12" ht="19.5" customHeight="1" x14ac:dyDescent="0.25">
      <c r="A30" s="48" t="s">
        <v>113</v>
      </c>
      <c r="B30" s="61">
        <v>2015</v>
      </c>
      <c r="C30" s="53">
        <v>11.5</v>
      </c>
      <c r="D30" s="30">
        <f t="shared" si="4"/>
        <v>75</v>
      </c>
      <c r="E30" s="53">
        <v>2.7</v>
      </c>
      <c r="F30" s="34">
        <f t="shared" si="5"/>
        <v>48</v>
      </c>
      <c r="G30" s="53">
        <v>23</v>
      </c>
      <c r="H30" s="30">
        <f t="shared" si="6"/>
        <v>69</v>
      </c>
      <c r="I30" s="31">
        <f t="shared" si="7"/>
        <v>192</v>
      </c>
      <c r="J30" s="98">
        <f>RANK(I30,Egyéni!$J$3:$J$159,0)</f>
        <v>50</v>
      </c>
      <c r="K30" s="119"/>
      <c r="L30" s="120"/>
    </row>
    <row r="31" spans="1:12" ht="19.5" customHeight="1" x14ac:dyDescent="0.25">
      <c r="A31" s="48" t="s">
        <v>114</v>
      </c>
      <c r="B31" s="61">
        <v>2015</v>
      </c>
      <c r="C31" s="62">
        <v>10.9</v>
      </c>
      <c r="D31" s="30">
        <f t="shared" si="4"/>
        <v>99</v>
      </c>
      <c r="E31" s="62">
        <v>2.88</v>
      </c>
      <c r="F31" s="34">
        <f t="shared" si="5"/>
        <v>59</v>
      </c>
      <c r="G31" s="62">
        <v>23</v>
      </c>
      <c r="H31" s="30">
        <f t="shared" si="6"/>
        <v>69</v>
      </c>
      <c r="I31" s="31">
        <f t="shared" si="7"/>
        <v>227</v>
      </c>
      <c r="J31" s="98">
        <f>RANK(I31,Egyéni!$J$3:$J$159,0)</f>
        <v>36</v>
      </c>
      <c r="K31" s="119"/>
      <c r="L31" s="120"/>
    </row>
    <row r="32" spans="1:12" ht="19.5" customHeight="1" thickBot="1" x14ac:dyDescent="0.3">
      <c r="A32" s="48" t="s">
        <v>115</v>
      </c>
      <c r="B32" s="61">
        <v>2015</v>
      </c>
      <c r="C32" s="62">
        <v>11.1</v>
      </c>
      <c r="D32" s="30">
        <f t="shared" si="4"/>
        <v>91</v>
      </c>
      <c r="E32" s="62">
        <v>3.2</v>
      </c>
      <c r="F32" s="34">
        <f t="shared" si="5"/>
        <v>77</v>
      </c>
      <c r="G32" s="62">
        <v>20.5</v>
      </c>
      <c r="H32" s="30">
        <f t="shared" si="6"/>
        <v>60</v>
      </c>
      <c r="I32" s="31">
        <f t="shared" si="7"/>
        <v>228</v>
      </c>
      <c r="J32" s="98">
        <f>RANK(I32,Egyéni!$J$3:$J$159,0)</f>
        <v>35</v>
      </c>
      <c r="K32" s="121"/>
      <c r="L32" s="122"/>
    </row>
    <row r="33" spans="1:12" ht="19.5" customHeight="1" x14ac:dyDescent="0.25">
      <c r="A33" s="48" t="s">
        <v>202</v>
      </c>
      <c r="B33" s="61">
        <v>2015</v>
      </c>
      <c r="C33" s="62">
        <v>11</v>
      </c>
      <c r="D33" s="30">
        <f t="shared" si="4"/>
        <v>95</v>
      </c>
      <c r="E33" s="62">
        <v>3.19</v>
      </c>
      <c r="F33" s="34">
        <f t="shared" si="5"/>
        <v>77</v>
      </c>
      <c r="G33" s="62">
        <v>24.5</v>
      </c>
      <c r="H33" s="30">
        <f t="shared" si="6"/>
        <v>75</v>
      </c>
      <c r="I33" s="31">
        <f t="shared" si="7"/>
        <v>247</v>
      </c>
      <c r="J33" s="98">
        <f>RANK(I33,Egyéni!$J$3:$J$159,0)</f>
        <v>30</v>
      </c>
      <c r="K33" s="39" t="s">
        <v>13</v>
      </c>
      <c r="L33" s="57">
        <v>7.7893518518518513E-4</v>
      </c>
    </row>
    <row r="34" spans="1:12" ht="19.5" customHeight="1" thickBot="1" x14ac:dyDescent="0.3">
      <c r="A34" s="50"/>
      <c r="B34" s="61"/>
      <c r="C34" s="64"/>
      <c r="D34" s="32">
        <f t="shared" si="4"/>
        <v>0</v>
      </c>
      <c r="E34" s="64"/>
      <c r="F34" s="32">
        <f t="shared" si="5"/>
        <v>0</v>
      </c>
      <c r="G34" s="64"/>
      <c r="H34" s="32">
        <f t="shared" si="6"/>
        <v>0</v>
      </c>
      <c r="I34" s="33">
        <f t="shared" si="7"/>
        <v>0</v>
      </c>
      <c r="J34" s="46">
        <f>RANK(I34,Egyéni!$J$3:$J$159,0)</f>
        <v>59</v>
      </c>
      <c r="K34" s="115">
        <f>IF(L33&lt;leány!$D$2,0,VLOOKUP(L33,hfut,3,TRUE))</f>
        <v>112</v>
      </c>
      <c r="L34" s="116"/>
    </row>
    <row r="35" spans="1:12" ht="19.5" customHeight="1" x14ac:dyDescent="0.25"/>
    <row r="36" spans="1:12" ht="19.5" customHeight="1" thickBot="1" x14ac:dyDescent="0.3"/>
    <row r="37" spans="1:12" ht="19.5" customHeight="1" thickBot="1" x14ac:dyDescent="0.3">
      <c r="A37" s="108" t="s">
        <v>116</v>
      </c>
      <c r="B37" s="109"/>
      <c r="C37" s="109"/>
      <c r="D37" s="109"/>
      <c r="E37" s="109"/>
      <c r="F37" s="109"/>
      <c r="G37" s="109"/>
      <c r="H37" s="109"/>
      <c r="I37" s="109"/>
      <c r="J37" s="110"/>
      <c r="K37" s="111">
        <f>RANK(K39,Csapat!$C$3:P40,0)</f>
        <v>13</v>
      </c>
      <c r="L37" s="112"/>
    </row>
    <row r="38" spans="1:12" ht="19.5" customHeight="1" thickBot="1" x14ac:dyDescent="0.3">
      <c r="A38" s="36" t="s">
        <v>0</v>
      </c>
      <c r="B38" s="37" t="s">
        <v>1</v>
      </c>
      <c r="C38" s="107" t="s">
        <v>2</v>
      </c>
      <c r="D38" s="107"/>
      <c r="E38" s="107" t="s">
        <v>3</v>
      </c>
      <c r="F38" s="107"/>
      <c r="G38" s="107" t="s">
        <v>8</v>
      </c>
      <c r="H38" s="107"/>
      <c r="I38" s="37" t="s">
        <v>6</v>
      </c>
      <c r="J38" s="38" t="s">
        <v>7</v>
      </c>
      <c r="K38" s="113"/>
      <c r="L38" s="114"/>
    </row>
    <row r="39" spans="1:12" ht="19.5" customHeight="1" x14ac:dyDescent="0.25">
      <c r="A39" s="54" t="s">
        <v>117</v>
      </c>
      <c r="B39" s="61">
        <v>2016</v>
      </c>
      <c r="C39" s="52">
        <v>11.5</v>
      </c>
      <c r="D39" s="34">
        <f t="shared" ref="D39:D44" si="8">IF(C39&lt;6.19,0,VLOOKUP(C39,rfut,5,TRUE))</f>
        <v>75</v>
      </c>
      <c r="E39" s="52">
        <v>2.67</v>
      </c>
      <c r="F39" s="34">
        <f t="shared" ref="F39:F44" si="9">IF(E39&lt;1.79,0,VLOOKUP(E39,távol,4,TRUE))</f>
        <v>46</v>
      </c>
      <c r="G39" s="52">
        <v>15</v>
      </c>
      <c r="H39" s="34">
        <f t="shared" ref="H39:H44" si="10">IF(G39&lt;4,0,VLOOKUP(G39,kisl,2,TRUE))</f>
        <v>39</v>
      </c>
      <c r="I39" s="35">
        <f t="shared" ref="I39:I44" si="11">SUM(D39,F39,H39)</f>
        <v>160</v>
      </c>
      <c r="J39" s="97">
        <f>RANK(I39,Egyéni!$J$3:$J$159,0)</f>
        <v>56</v>
      </c>
      <c r="K39" s="117">
        <f>SUM(I39:I44)-MIN(I39:I44)+K44</f>
        <v>1000</v>
      </c>
      <c r="L39" s="118"/>
    </row>
    <row r="40" spans="1:12" ht="19.5" customHeight="1" x14ac:dyDescent="0.25">
      <c r="A40" s="48" t="s">
        <v>118</v>
      </c>
      <c r="B40" s="61">
        <v>2016</v>
      </c>
      <c r="C40" s="53">
        <v>11.6</v>
      </c>
      <c r="D40" s="30">
        <f t="shared" si="8"/>
        <v>71</v>
      </c>
      <c r="E40" s="53">
        <v>2.68</v>
      </c>
      <c r="F40" s="34">
        <f t="shared" si="9"/>
        <v>47</v>
      </c>
      <c r="G40" s="53">
        <v>19</v>
      </c>
      <c r="H40" s="30">
        <f t="shared" si="10"/>
        <v>54</v>
      </c>
      <c r="I40" s="31">
        <f t="shared" si="11"/>
        <v>172</v>
      </c>
      <c r="J40" s="98">
        <f>RANK(I40,Egyéni!$J$3:$J$159,0)</f>
        <v>53</v>
      </c>
      <c r="K40" s="119"/>
      <c r="L40" s="120"/>
    </row>
    <row r="41" spans="1:12" ht="19.5" customHeight="1" x14ac:dyDescent="0.25">
      <c r="A41" s="48" t="s">
        <v>119</v>
      </c>
      <c r="B41" s="61">
        <v>2015</v>
      </c>
      <c r="C41" s="62">
        <v>11.4</v>
      </c>
      <c r="D41" s="30">
        <f t="shared" si="8"/>
        <v>79</v>
      </c>
      <c r="E41" s="62">
        <v>2.68</v>
      </c>
      <c r="F41" s="34">
        <f t="shared" si="9"/>
        <v>47</v>
      </c>
      <c r="G41" s="62">
        <v>22.5</v>
      </c>
      <c r="H41" s="30">
        <f t="shared" si="10"/>
        <v>67</v>
      </c>
      <c r="I41" s="31">
        <f t="shared" si="11"/>
        <v>193</v>
      </c>
      <c r="J41" s="98">
        <f>RANK(I41,Egyéni!$J$3:$J$159,0)</f>
        <v>49</v>
      </c>
      <c r="K41" s="119"/>
      <c r="L41" s="120"/>
    </row>
    <row r="42" spans="1:12" ht="19.5" customHeight="1" thickBot="1" x14ac:dyDescent="0.3">
      <c r="A42" s="48" t="s">
        <v>120</v>
      </c>
      <c r="B42" s="61">
        <v>2015</v>
      </c>
      <c r="C42" s="62">
        <v>10.8</v>
      </c>
      <c r="D42" s="30">
        <f t="shared" si="8"/>
        <v>103</v>
      </c>
      <c r="E42" s="62">
        <v>2.96</v>
      </c>
      <c r="F42" s="34">
        <f t="shared" si="9"/>
        <v>63</v>
      </c>
      <c r="G42" s="62">
        <v>17</v>
      </c>
      <c r="H42" s="30">
        <f t="shared" si="10"/>
        <v>46</v>
      </c>
      <c r="I42" s="31">
        <f t="shared" si="11"/>
        <v>212</v>
      </c>
      <c r="J42" s="98">
        <f>RANK(I42,Egyéni!$J$3:$J$159,0)</f>
        <v>40</v>
      </c>
      <c r="K42" s="121"/>
      <c r="L42" s="122"/>
    </row>
    <row r="43" spans="1:12" ht="19.5" customHeight="1" x14ac:dyDescent="0.25">
      <c r="A43" s="48" t="s">
        <v>121</v>
      </c>
      <c r="B43" s="61">
        <v>2016</v>
      </c>
      <c r="C43" s="62">
        <v>11</v>
      </c>
      <c r="D43" s="30">
        <f t="shared" si="8"/>
        <v>95</v>
      </c>
      <c r="E43" s="62">
        <v>2.5</v>
      </c>
      <c r="F43" s="34">
        <f t="shared" si="9"/>
        <v>37</v>
      </c>
      <c r="G43" s="62">
        <v>19</v>
      </c>
      <c r="H43" s="30">
        <f t="shared" si="10"/>
        <v>54</v>
      </c>
      <c r="I43" s="31">
        <f t="shared" si="11"/>
        <v>186</v>
      </c>
      <c r="J43" s="98">
        <f>RANK(I43,Egyéni!$J$3:$J$159,0)</f>
        <v>51</v>
      </c>
      <c r="K43" s="39" t="s">
        <v>13</v>
      </c>
      <c r="L43" s="57">
        <v>8.6689814814814822E-4</v>
      </c>
    </row>
    <row r="44" spans="1:12" ht="19.5" customHeight="1" thickBot="1" x14ac:dyDescent="0.3">
      <c r="A44" s="50" t="s">
        <v>122</v>
      </c>
      <c r="B44" s="61">
        <v>2016</v>
      </c>
      <c r="C44" s="64">
        <v>11.2</v>
      </c>
      <c r="D44" s="32">
        <f t="shared" si="8"/>
        <v>87</v>
      </c>
      <c r="E44" s="64">
        <v>2.66</v>
      </c>
      <c r="F44" s="32">
        <f t="shared" si="9"/>
        <v>46</v>
      </c>
      <c r="G44" s="64">
        <v>21</v>
      </c>
      <c r="H44" s="32">
        <f t="shared" si="10"/>
        <v>62</v>
      </c>
      <c r="I44" s="33">
        <f t="shared" si="11"/>
        <v>195</v>
      </c>
      <c r="J44" s="46">
        <f>RANK(I44,Egyéni!$J$3:$J$159,0)</f>
        <v>48</v>
      </c>
      <c r="K44" s="115">
        <f>IF(L43&lt;leány!$D$2,0,VLOOKUP(L43,hfut,3,TRUE))</f>
        <v>42</v>
      </c>
      <c r="L44" s="116"/>
    </row>
    <row r="45" spans="1:12" ht="19.5" customHeight="1" x14ac:dyDescent="0.25"/>
    <row r="46" spans="1:12" ht="19.5" customHeight="1" thickBot="1" x14ac:dyDescent="0.3"/>
    <row r="47" spans="1:12" ht="19.5" customHeight="1" thickBot="1" x14ac:dyDescent="0.3">
      <c r="A47" s="108" t="s">
        <v>123</v>
      </c>
      <c r="B47" s="109"/>
      <c r="C47" s="109"/>
      <c r="D47" s="109"/>
      <c r="E47" s="109"/>
      <c r="F47" s="109"/>
      <c r="G47" s="109"/>
      <c r="H47" s="109"/>
      <c r="I47" s="109"/>
      <c r="J47" s="110"/>
      <c r="K47" s="111">
        <f>RANK(K49,Csapat!$C$3:P50,0)</f>
        <v>7</v>
      </c>
      <c r="L47" s="112"/>
    </row>
    <row r="48" spans="1:12" ht="19.5" customHeight="1" thickBot="1" x14ac:dyDescent="0.3">
      <c r="A48" s="36" t="s">
        <v>0</v>
      </c>
      <c r="B48" s="37" t="s">
        <v>1</v>
      </c>
      <c r="C48" s="107" t="s">
        <v>2</v>
      </c>
      <c r="D48" s="107"/>
      <c r="E48" s="107" t="s">
        <v>3</v>
      </c>
      <c r="F48" s="107"/>
      <c r="G48" s="107" t="s">
        <v>8</v>
      </c>
      <c r="H48" s="107"/>
      <c r="I48" s="37" t="s">
        <v>6</v>
      </c>
      <c r="J48" s="38" t="s">
        <v>7</v>
      </c>
      <c r="K48" s="113"/>
      <c r="L48" s="114"/>
    </row>
    <row r="49" spans="1:12" ht="19.5" customHeight="1" x14ac:dyDescent="0.25">
      <c r="A49" s="54" t="s">
        <v>124</v>
      </c>
      <c r="B49" s="61">
        <v>2015</v>
      </c>
      <c r="C49" s="52">
        <v>10.4</v>
      </c>
      <c r="D49" s="34">
        <f t="shared" ref="D49:D54" si="12">IF(C49&lt;6.19,0,VLOOKUP(C49,rfut,5,TRUE))</f>
        <v>121</v>
      </c>
      <c r="E49" s="52">
        <v>3.23</v>
      </c>
      <c r="F49" s="34">
        <f t="shared" ref="F49:F54" si="13">IF(E49&lt;1.79,0,VLOOKUP(E49,távol,4,TRUE))</f>
        <v>79</v>
      </c>
      <c r="G49" s="52">
        <v>23</v>
      </c>
      <c r="H49" s="34">
        <f t="shared" ref="H49:H54" si="14">IF(G49&lt;4,0,VLOOKUP(G49,kisl,2,TRUE))</f>
        <v>69</v>
      </c>
      <c r="I49" s="35">
        <f t="shared" ref="I49:I54" si="15">SUM(D49,F49,H49)</f>
        <v>269</v>
      </c>
      <c r="J49" s="97">
        <f>RANK(I49,Egyéni!$J$3:$J$159,0)</f>
        <v>25</v>
      </c>
      <c r="K49" s="117">
        <f>SUM(I49:I54)-MIN(I49:I54)+K54</f>
        <v>1384</v>
      </c>
      <c r="L49" s="118"/>
    </row>
    <row r="50" spans="1:12" ht="19.5" customHeight="1" x14ac:dyDescent="0.25">
      <c r="A50" s="48" t="s">
        <v>125</v>
      </c>
      <c r="B50" s="61">
        <v>2015</v>
      </c>
      <c r="C50" s="53">
        <v>10.6</v>
      </c>
      <c r="D50" s="30">
        <f t="shared" si="12"/>
        <v>112</v>
      </c>
      <c r="E50" s="53">
        <v>3.02</v>
      </c>
      <c r="F50" s="34">
        <f t="shared" si="13"/>
        <v>67</v>
      </c>
      <c r="G50" s="53">
        <v>29.5</v>
      </c>
      <c r="H50" s="30">
        <f t="shared" si="14"/>
        <v>95</v>
      </c>
      <c r="I50" s="31">
        <f t="shared" si="15"/>
        <v>274</v>
      </c>
      <c r="J50" s="98">
        <f>RANK(I50,Egyéni!$J$3:$J$159,0)</f>
        <v>19</v>
      </c>
      <c r="K50" s="119"/>
      <c r="L50" s="120"/>
    </row>
    <row r="51" spans="1:12" ht="19.5" customHeight="1" x14ac:dyDescent="0.25">
      <c r="A51" s="48" t="s">
        <v>126</v>
      </c>
      <c r="B51" s="61">
        <v>2015</v>
      </c>
      <c r="C51" s="62">
        <v>11.3</v>
      </c>
      <c r="D51" s="30">
        <f t="shared" si="12"/>
        <v>83</v>
      </c>
      <c r="E51" s="62">
        <v>2.66</v>
      </c>
      <c r="F51" s="34">
        <f t="shared" si="13"/>
        <v>46</v>
      </c>
      <c r="G51" s="62">
        <v>25.5</v>
      </c>
      <c r="H51" s="30">
        <f t="shared" si="14"/>
        <v>79</v>
      </c>
      <c r="I51" s="31">
        <f t="shared" si="15"/>
        <v>208</v>
      </c>
      <c r="J51" s="98">
        <f>RANK(I51,Egyéni!$J$3:$J$159,0)</f>
        <v>44</v>
      </c>
      <c r="K51" s="119"/>
      <c r="L51" s="120"/>
    </row>
    <row r="52" spans="1:12" ht="19.5" customHeight="1" thickBot="1" x14ac:dyDescent="0.3">
      <c r="A52" s="48" t="s">
        <v>127</v>
      </c>
      <c r="B52" s="61">
        <v>2015</v>
      </c>
      <c r="C52" s="62">
        <v>9.6999999999999993</v>
      </c>
      <c r="D52" s="30">
        <f t="shared" si="12"/>
        <v>152</v>
      </c>
      <c r="E52" s="62">
        <v>3.26</v>
      </c>
      <c r="F52" s="34">
        <f t="shared" si="13"/>
        <v>81</v>
      </c>
      <c r="G52" s="62">
        <v>23.5</v>
      </c>
      <c r="H52" s="30">
        <f t="shared" si="14"/>
        <v>71</v>
      </c>
      <c r="I52" s="31">
        <f t="shared" si="15"/>
        <v>304</v>
      </c>
      <c r="J52" s="98">
        <f>RANK(I52,Egyéni!$J$3:$J$159,0)</f>
        <v>13</v>
      </c>
      <c r="K52" s="121"/>
      <c r="L52" s="122"/>
    </row>
    <row r="53" spans="1:12" ht="19.5" customHeight="1" x14ac:dyDescent="0.25">
      <c r="A53" s="48" t="s">
        <v>128</v>
      </c>
      <c r="B53" s="61">
        <v>2015</v>
      </c>
      <c r="C53" s="62">
        <v>10.5</v>
      </c>
      <c r="D53" s="30">
        <f t="shared" si="12"/>
        <v>116</v>
      </c>
      <c r="E53" s="62">
        <v>3.04</v>
      </c>
      <c r="F53" s="34">
        <f t="shared" si="13"/>
        <v>68</v>
      </c>
      <c r="G53" s="62">
        <v>17</v>
      </c>
      <c r="H53" s="30">
        <f t="shared" si="14"/>
        <v>46</v>
      </c>
      <c r="I53" s="31">
        <f t="shared" si="15"/>
        <v>230</v>
      </c>
      <c r="J53" s="98">
        <f>RANK(I53,Egyéni!$J$3:$J$159,0)</f>
        <v>34</v>
      </c>
      <c r="K53" s="39" t="s">
        <v>13</v>
      </c>
      <c r="L53" s="57">
        <v>7.9398148148148145E-4</v>
      </c>
    </row>
    <row r="54" spans="1:12" ht="19.5" customHeight="1" thickBot="1" x14ac:dyDescent="0.3">
      <c r="A54" s="50" t="s">
        <v>129</v>
      </c>
      <c r="B54" s="61">
        <v>2015</v>
      </c>
      <c r="C54" s="64">
        <v>12.4</v>
      </c>
      <c r="D54" s="32">
        <f t="shared" si="12"/>
        <v>40</v>
      </c>
      <c r="E54" s="64">
        <v>2.4700000000000002</v>
      </c>
      <c r="F54" s="32">
        <f t="shared" si="13"/>
        <v>36</v>
      </c>
      <c r="G54" s="64">
        <v>15.5</v>
      </c>
      <c r="H54" s="32">
        <f t="shared" si="14"/>
        <v>41</v>
      </c>
      <c r="I54" s="33">
        <f t="shared" si="15"/>
        <v>117</v>
      </c>
      <c r="J54" s="46">
        <f>RANK(I54,Egyéni!$J$3:$J$159,0)</f>
        <v>58</v>
      </c>
      <c r="K54" s="115">
        <f>IF(L53&lt;leány!$D$2,0,VLOOKUP(L53,hfut,3,TRUE))</f>
        <v>99</v>
      </c>
      <c r="L54" s="116"/>
    </row>
    <row r="55" spans="1:12" ht="19.5" customHeight="1" x14ac:dyDescent="0.25"/>
    <row r="56" spans="1:12" ht="19.5" customHeight="1" thickBot="1" x14ac:dyDescent="0.3"/>
    <row r="57" spans="1:12" ht="19.5" customHeight="1" thickBot="1" x14ac:dyDescent="0.3">
      <c r="A57" s="108" t="s">
        <v>130</v>
      </c>
      <c r="B57" s="109"/>
      <c r="C57" s="109"/>
      <c r="D57" s="109"/>
      <c r="E57" s="109"/>
      <c r="F57" s="109"/>
      <c r="G57" s="109"/>
      <c r="H57" s="109"/>
      <c r="I57" s="109"/>
      <c r="J57" s="110"/>
      <c r="K57" s="111">
        <f>RANK(K59,Csapat!$C$3:P60,0)</f>
        <v>4</v>
      </c>
      <c r="L57" s="112"/>
    </row>
    <row r="58" spans="1:12" ht="19.5" customHeight="1" thickBot="1" x14ac:dyDescent="0.3">
      <c r="A58" s="36" t="s">
        <v>0</v>
      </c>
      <c r="B58" s="37" t="s">
        <v>1</v>
      </c>
      <c r="C58" s="107" t="s">
        <v>2</v>
      </c>
      <c r="D58" s="107"/>
      <c r="E58" s="107" t="s">
        <v>3</v>
      </c>
      <c r="F58" s="107"/>
      <c r="G58" s="107" t="s">
        <v>8</v>
      </c>
      <c r="H58" s="107"/>
      <c r="I58" s="37" t="s">
        <v>6</v>
      </c>
      <c r="J58" s="38" t="s">
        <v>7</v>
      </c>
      <c r="K58" s="113"/>
      <c r="L58" s="114"/>
    </row>
    <row r="59" spans="1:12" ht="19.5" customHeight="1" x14ac:dyDescent="0.25">
      <c r="A59" s="54" t="s">
        <v>131</v>
      </c>
      <c r="B59" s="61">
        <v>2015</v>
      </c>
      <c r="C59" s="55">
        <v>9.8000000000000007</v>
      </c>
      <c r="D59" s="34">
        <f t="shared" ref="D59:D64" si="16">IF(C59&lt;6.19,0,VLOOKUP(C59,rfut,5,TRUE))</f>
        <v>147</v>
      </c>
      <c r="E59" s="52">
        <v>3.68</v>
      </c>
      <c r="F59" s="34">
        <f t="shared" ref="F59:F64" si="17">IF(E59&lt;1.79,0,VLOOKUP(E59,távol,4,TRUE))</f>
        <v>106</v>
      </c>
      <c r="G59" s="52">
        <v>24</v>
      </c>
      <c r="H59" s="34">
        <f t="shared" ref="H59:H64" si="18">IF(G59&lt;4,0,VLOOKUP(G59,kisl,2,TRUE))</f>
        <v>73</v>
      </c>
      <c r="I59" s="35">
        <f t="shared" ref="I59:I64" si="19">SUM(D59,F59,H59)</f>
        <v>326</v>
      </c>
      <c r="J59" s="97">
        <f>RANK(I59,Egyéni!$J$3:$J$159,0)</f>
        <v>10</v>
      </c>
      <c r="K59" s="117">
        <f>SUM(I59:I64)-MIN(I59:I64)+K64</f>
        <v>1556</v>
      </c>
      <c r="L59" s="118"/>
    </row>
    <row r="60" spans="1:12" ht="19.5" customHeight="1" x14ac:dyDescent="0.25">
      <c r="A60" s="48" t="s">
        <v>132</v>
      </c>
      <c r="B60" s="61">
        <v>2015</v>
      </c>
      <c r="C60" s="56">
        <v>10.4</v>
      </c>
      <c r="D60" s="30">
        <f t="shared" si="16"/>
        <v>121</v>
      </c>
      <c r="E60" s="53">
        <v>3.03</v>
      </c>
      <c r="F60" s="34">
        <f t="shared" si="17"/>
        <v>67</v>
      </c>
      <c r="G60" s="53">
        <v>21.5</v>
      </c>
      <c r="H60" s="30">
        <f t="shared" si="18"/>
        <v>64</v>
      </c>
      <c r="I60" s="31">
        <f t="shared" si="19"/>
        <v>252</v>
      </c>
      <c r="J60" s="98">
        <f>RANK(I60,Egyéni!$J$3:$J$159,0)</f>
        <v>29</v>
      </c>
      <c r="K60" s="119"/>
      <c r="L60" s="120"/>
    </row>
    <row r="61" spans="1:12" ht="19.5" customHeight="1" x14ac:dyDescent="0.25">
      <c r="A61" s="48" t="s">
        <v>133</v>
      </c>
      <c r="B61" s="61">
        <v>2015</v>
      </c>
      <c r="C61" s="59">
        <v>10.1</v>
      </c>
      <c r="D61" s="30">
        <f t="shared" si="16"/>
        <v>134</v>
      </c>
      <c r="E61" s="62">
        <v>3.34</v>
      </c>
      <c r="F61" s="34">
        <f t="shared" si="17"/>
        <v>85</v>
      </c>
      <c r="G61" s="62">
        <v>21.5</v>
      </c>
      <c r="H61" s="30">
        <f t="shared" si="18"/>
        <v>64</v>
      </c>
      <c r="I61" s="31">
        <f t="shared" si="19"/>
        <v>283</v>
      </c>
      <c r="J61" s="98">
        <f>RANK(I61,Egyéni!$J$3:$J$159,0)</f>
        <v>16</v>
      </c>
      <c r="K61" s="119"/>
      <c r="L61" s="120"/>
    </row>
    <row r="62" spans="1:12" ht="19.5" customHeight="1" thickBot="1" x14ac:dyDescent="0.3">
      <c r="A62" s="48" t="s">
        <v>134</v>
      </c>
      <c r="B62" s="61">
        <v>2015</v>
      </c>
      <c r="C62" s="59">
        <v>9.9</v>
      </c>
      <c r="D62" s="30">
        <f t="shared" si="16"/>
        <v>143</v>
      </c>
      <c r="E62" s="62">
        <v>3.02</v>
      </c>
      <c r="F62" s="34">
        <f t="shared" si="17"/>
        <v>67</v>
      </c>
      <c r="G62" s="62">
        <v>23</v>
      </c>
      <c r="H62" s="30">
        <f t="shared" si="18"/>
        <v>69</v>
      </c>
      <c r="I62" s="31">
        <f t="shared" si="19"/>
        <v>279</v>
      </c>
      <c r="J62" s="98">
        <f>RANK(I62,Egyéni!$J$3:$J$159,0)</f>
        <v>17</v>
      </c>
      <c r="K62" s="121"/>
      <c r="L62" s="122"/>
    </row>
    <row r="63" spans="1:12" ht="19.5" customHeight="1" x14ac:dyDescent="0.25">
      <c r="A63" s="48" t="s">
        <v>135</v>
      </c>
      <c r="B63" s="61">
        <v>2016</v>
      </c>
      <c r="C63" s="59">
        <v>9.6999999999999993</v>
      </c>
      <c r="D63" s="30">
        <f t="shared" si="16"/>
        <v>152</v>
      </c>
      <c r="E63" s="62">
        <v>3.26</v>
      </c>
      <c r="F63" s="34">
        <f t="shared" si="17"/>
        <v>81</v>
      </c>
      <c r="G63" s="62">
        <v>16.5</v>
      </c>
      <c r="H63" s="30">
        <f t="shared" si="18"/>
        <v>44</v>
      </c>
      <c r="I63" s="31">
        <f t="shared" si="19"/>
        <v>277</v>
      </c>
      <c r="J63" s="98">
        <f>RANK(I63,Egyéni!$J$3:$J$159,0)</f>
        <v>18</v>
      </c>
      <c r="K63" s="39" t="s">
        <v>13</v>
      </c>
      <c r="L63" s="57">
        <v>7.4768518518518511E-4</v>
      </c>
    </row>
    <row r="64" spans="1:12" ht="19.5" customHeight="1" thickBot="1" x14ac:dyDescent="0.3">
      <c r="A64" s="50"/>
      <c r="B64" s="61"/>
      <c r="C64" s="60"/>
      <c r="D64" s="32">
        <f t="shared" si="16"/>
        <v>0</v>
      </c>
      <c r="E64" s="64"/>
      <c r="F64" s="32">
        <f t="shared" si="17"/>
        <v>0</v>
      </c>
      <c r="G64" s="64"/>
      <c r="H64" s="32">
        <f t="shared" si="18"/>
        <v>0</v>
      </c>
      <c r="I64" s="33">
        <f t="shared" si="19"/>
        <v>0</v>
      </c>
      <c r="J64" s="46">
        <f>RANK(I64,Egyéni!$J$3:$J$159,0)</f>
        <v>59</v>
      </c>
      <c r="K64" s="115">
        <f>IF(L63&lt;leány!$D$2,0,VLOOKUP(L63,hfut,3,TRUE))</f>
        <v>139</v>
      </c>
      <c r="L64" s="116"/>
    </row>
    <row r="65" spans="1:12" ht="19.5" customHeight="1" x14ac:dyDescent="0.25"/>
    <row r="66" spans="1:12" ht="19.5" customHeight="1" thickBot="1" x14ac:dyDescent="0.3"/>
    <row r="67" spans="1:12" ht="19.5" customHeight="1" thickBot="1" x14ac:dyDescent="0.3">
      <c r="A67" s="108" t="s">
        <v>136</v>
      </c>
      <c r="B67" s="109"/>
      <c r="C67" s="109"/>
      <c r="D67" s="109"/>
      <c r="E67" s="109"/>
      <c r="F67" s="109"/>
      <c r="G67" s="109"/>
      <c r="H67" s="109"/>
      <c r="I67" s="109"/>
      <c r="J67" s="110"/>
      <c r="K67" s="111">
        <f>RANK(K69,Csapat!$C$3:P70,0)</f>
        <v>1</v>
      </c>
      <c r="L67" s="112"/>
    </row>
    <row r="68" spans="1:12" ht="19.5" customHeight="1" thickBot="1" x14ac:dyDescent="0.3">
      <c r="A68" s="36" t="s">
        <v>0</v>
      </c>
      <c r="B68" s="37" t="s">
        <v>1</v>
      </c>
      <c r="C68" s="107" t="s">
        <v>2</v>
      </c>
      <c r="D68" s="107"/>
      <c r="E68" s="107" t="s">
        <v>3</v>
      </c>
      <c r="F68" s="107"/>
      <c r="G68" s="107" t="s">
        <v>8</v>
      </c>
      <c r="H68" s="107"/>
      <c r="I68" s="37" t="s">
        <v>6</v>
      </c>
      <c r="J68" s="38" t="s">
        <v>7</v>
      </c>
      <c r="K68" s="113"/>
      <c r="L68" s="114"/>
    </row>
    <row r="69" spans="1:12" ht="19.5" customHeight="1" x14ac:dyDescent="0.25">
      <c r="A69" s="54" t="s">
        <v>137</v>
      </c>
      <c r="B69" s="61">
        <v>2015</v>
      </c>
      <c r="C69" s="52">
        <v>9.6</v>
      </c>
      <c r="D69" s="34">
        <f t="shared" ref="D69:D74" si="20">IF(C69&lt;6.19,0,VLOOKUP(C69,rfut,5,TRUE))</f>
        <v>157</v>
      </c>
      <c r="E69" s="52">
        <v>3.5</v>
      </c>
      <c r="F69" s="34">
        <f t="shared" ref="F69:F74" si="21">IF(E69&lt;1.79,0,VLOOKUP(E69,távol,4,TRUE))</f>
        <v>95</v>
      </c>
      <c r="G69" s="52">
        <v>32</v>
      </c>
      <c r="H69" s="34">
        <f t="shared" ref="H69:H74" si="22">IF(G69&lt;4,0,VLOOKUP(G69,kisl,2,TRUE))</f>
        <v>105</v>
      </c>
      <c r="I69" s="35">
        <f t="shared" ref="I69:I74" si="23">SUM(D69,F69,H69)</f>
        <v>357</v>
      </c>
      <c r="J69" s="97">
        <f>RANK(I69,Egyéni!$J$3:$J$159,0)</f>
        <v>6</v>
      </c>
      <c r="K69" s="117">
        <f>SUM(I69:I74)-MIN(I69:I74)+K74</f>
        <v>1711</v>
      </c>
      <c r="L69" s="118"/>
    </row>
    <row r="70" spans="1:12" ht="19.5" customHeight="1" x14ac:dyDescent="0.25">
      <c r="A70" s="48" t="s">
        <v>138</v>
      </c>
      <c r="B70" s="61">
        <v>2015</v>
      </c>
      <c r="C70" s="53">
        <v>9.5</v>
      </c>
      <c r="D70" s="30">
        <f t="shared" si="20"/>
        <v>161</v>
      </c>
      <c r="E70" s="53">
        <v>3.76</v>
      </c>
      <c r="F70" s="34">
        <f t="shared" si="21"/>
        <v>111</v>
      </c>
      <c r="G70" s="53">
        <v>23</v>
      </c>
      <c r="H70" s="30">
        <f t="shared" si="22"/>
        <v>69</v>
      </c>
      <c r="I70" s="31">
        <f t="shared" si="23"/>
        <v>341</v>
      </c>
      <c r="J70" s="98">
        <f>RANK(I70,Egyéni!$J$3:$J$159,0)</f>
        <v>7</v>
      </c>
      <c r="K70" s="119"/>
      <c r="L70" s="120"/>
    </row>
    <row r="71" spans="1:12" ht="19.5" customHeight="1" x14ac:dyDescent="0.25">
      <c r="A71" s="48" t="s">
        <v>139</v>
      </c>
      <c r="B71" s="61">
        <v>2015</v>
      </c>
      <c r="C71" s="62">
        <v>9.6999999999999993</v>
      </c>
      <c r="D71" s="30">
        <f t="shared" si="20"/>
        <v>152</v>
      </c>
      <c r="E71" s="62">
        <v>3.69</v>
      </c>
      <c r="F71" s="34">
        <f t="shared" si="21"/>
        <v>106</v>
      </c>
      <c r="G71" s="62">
        <v>24</v>
      </c>
      <c r="H71" s="30">
        <f t="shared" si="22"/>
        <v>73</v>
      </c>
      <c r="I71" s="31">
        <f t="shared" si="23"/>
        <v>331</v>
      </c>
      <c r="J71" s="98">
        <f>RANK(I71,Egyéni!$J$3:$J$159,0)</f>
        <v>8</v>
      </c>
      <c r="K71" s="119"/>
      <c r="L71" s="120"/>
    </row>
    <row r="72" spans="1:12" ht="19.5" customHeight="1" thickBot="1" x14ac:dyDescent="0.3">
      <c r="A72" s="48" t="s">
        <v>140</v>
      </c>
      <c r="B72" s="61">
        <v>2015</v>
      </c>
      <c r="C72" s="62">
        <v>10.1</v>
      </c>
      <c r="D72" s="30">
        <f t="shared" si="20"/>
        <v>134</v>
      </c>
      <c r="E72" s="62">
        <v>3.42</v>
      </c>
      <c r="F72" s="34">
        <f t="shared" si="21"/>
        <v>90</v>
      </c>
      <c r="G72" s="62">
        <v>15</v>
      </c>
      <c r="H72" s="30">
        <f t="shared" si="22"/>
        <v>39</v>
      </c>
      <c r="I72" s="31">
        <f t="shared" si="23"/>
        <v>263</v>
      </c>
      <c r="J72" s="98">
        <f>RANK(I72,Egyéni!$J$3:$J$159,0)</f>
        <v>26</v>
      </c>
      <c r="K72" s="121"/>
      <c r="L72" s="122"/>
    </row>
    <row r="73" spans="1:12" ht="19.5" customHeight="1" x14ac:dyDescent="0.25">
      <c r="A73" s="48" t="s">
        <v>141</v>
      </c>
      <c r="B73" s="61">
        <v>2015</v>
      </c>
      <c r="C73" s="62">
        <v>10.7</v>
      </c>
      <c r="D73" s="30">
        <f t="shared" si="20"/>
        <v>108</v>
      </c>
      <c r="E73" s="62">
        <v>3.33</v>
      </c>
      <c r="F73" s="34">
        <f t="shared" si="21"/>
        <v>85</v>
      </c>
      <c r="G73" s="62">
        <v>25</v>
      </c>
      <c r="H73" s="30">
        <f t="shared" si="22"/>
        <v>77</v>
      </c>
      <c r="I73" s="31">
        <f t="shared" si="23"/>
        <v>270</v>
      </c>
      <c r="J73" s="98">
        <f>RANK(I73,Egyéni!$J$3:$J$159,0)</f>
        <v>24</v>
      </c>
      <c r="K73" s="39" t="s">
        <v>13</v>
      </c>
      <c r="L73" s="57">
        <v>7.4884259259259262E-4</v>
      </c>
    </row>
    <row r="74" spans="1:12" ht="19.5" customHeight="1" thickBot="1" x14ac:dyDescent="0.3">
      <c r="A74" s="50" t="s">
        <v>203</v>
      </c>
      <c r="B74" s="61">
        <v>2015</v>
      </c>
      <c r="C74" s="64">
        <v>10.6</v>
      </c>
      <c r="D74" s="32">
        <f t="shared" si="20"/>
        <v>112</v>
      </c>
      <c r="E74" s="64">
        <v>2.99</v>
      </c>
      <c r="F74" s="32">
        <f t="shared" si="21"/>
        <v>65</v>
      </c>
      <c r="G74" s="64">
        <v>30</v>
      </c>
      <c r="H74" s="32">
        <f t="shared" si="22"/>
        <v>97</v>
      </c>
      <c r="I74" s="33">
        <f t="shared" si="23"/>
        <v>274</v>
      </c>
      <c r="J74" s="46">
        <f>RANK(I74,Egyéni!$J$3:$J$159,0)</f>
        <v>19</v>
      </c>
      <c r="K74" s="115">
        <f>IF(L73&lt;leány!$D$2,0,VLOOKUP(L73,hfut,3,TRUE))</f>
        <v>138</v>
      </c>
      <c r="L74" s="116"/>
    </row>
    <row r="75" spans="1:12" ht="19.5" customHeight="1" x14ac:dyDescent="0.25"/>
    <row r="76" spans="1:12" ht="19.5" customHeight="1" thickBot="1" x14ac:dyDescent="0.3"/>
    <row r="77" spans="1:12" ht="19.5" customHeight="1" thickBot="1" x14ac:dyDescent="0.3">
      <c r="A77" s="108" t="s">
        <v>142</v>
      </c>
      <c r="B77" s="109"/>
      <c r="C77" s="109"/>
      <c r="D77" s="109"/>
      <c r="E77" s="109"/>
      <c r="F77" s="109"/>
      <c r="G77" s="109"/>
      <c r="H77" s="109"/>
      <c r="I77" s="109"/>
      <c r="J77" s="110"/>
      <c r="K77" s="111">
        <f>RANK(K79,Csapat!$C$3:P80,0)</f>
        <v>2</v>
      </c>
      <c r="L77" s="112"/>
    </row>
    <row r="78" spans="1:12" ht="19.5" customHeight="1" thickBot="1" x14ac:dyDescent="0.3">
      <c r="A78" s="36" t="s">
        <v>0</v>
      </c>
      <c r="B78" s="37" t="s">
        <v>1</v>
      </c>
      <c r="C78" s="107" t="s">
        <v>2</v>
      </c>
      <c r="D78" s="107"/>
      <c r="E78" s="107" t="s">
        <v>3</v>
      </c>
      <c r="F78" s="107"/>
      <c r="G78" s="107" t="s">
        <v>8</v>
      </c>
      <c r="H78" s="107"/>
      <c r="I78" s="37" t="s">
        <v>6</v>
      </c>
      <c r="J78" s="38" t="s">
        <v>7</v>
      </c>
      <c r="K78" s="113"/>
      <c r="L78" s="114"/>
    </row>
    <row r="79" spans="1:12" ht="19.5" customHeight="1" x14ac:dyDescent="0.25">
      <c r="A79" s="54" t="s">
        <v>143</v>
      </c>
      <c r="B79" s="61">
        <v>2015</v>
      </c>
      <c r="C79" s="52">
        <v>9.8000000000000007</v>
      </c>
      <c r="D79" s="34">
        <f t="shared" ref="D79:D84" si="24">IF(C79&lt;6.19,0,VLOOKUP(C79,rfut,5,TRUE))</f>
        <v>147</v>
      </c>
      <c r="E79" s="52">
        <v>3.57</v>
      </c>
      <c r="F79" s="34">
        <f t="shared" ref="F79:F84" si="25">IF(E79&lt;1.79,0,VLOOKUP(E79,távol,4,TRUE))</f>
        <v>99</v>
      </c>
      <c r="G79" s="52">
        <v>34</v>
      </c>
      <c r="H79" s="34">
        <f t="shared" ref="H79:H84" si="26">IF(G79&lt;4,0,VLOOKUP(G79,kisl,2,TRUE))</f>
        <v>114</v>
      </c>
      <c r="I79" s="35">
        <f t="shared" ref="I79:I84" si="27">SUM(D79,F79,H79)</f>
        <v>360</v>
      </c>
      <c r="J79" s="97">
        <f>RANK(I79,Egyéni!$J$3:$J$159,0)</f>
        <v>5</v>
      </c>
      <c r="K79" s="117">
        <f>SUM(I79:I84)-MIN(I79:I84)+K84</f>
        <v>1638</v>
      </c>
      <c r="L79" s="118"/>
    </row>
    <row r="80" spans="1:12" ht="19.5" customHeight="1" x14ac:dyDescent="0.25">
      <c r="A80" s="48" t="s">
        <v>144</v>
      </c>
      <c r="B80" s="61">
        <v>2015</v>
      </c>
      <c r="C80" s="53">
        <v>9.9</v>
      </c>
      <c r="D80" s="30">
        <f t="shared" si="24"/>
        <v>143</v>
      </c>
      <c r="E80" s="53">
        <v>3.48</v>
      </c>
      <c r="F80" s="34">
        <f t="shared" si="25"/>
        <v>93</v>
      </c>
      <c r="G80" s="53">
        <v>25</v>
      </c>
      <c r="H80" s="30">
        <f t="shared" si="26"/>
        <v>77</v>
      </c>
      <c r="I80" s="31">
        <f t="shared" si="27"/>
        <v>313</v>
      </c>
      <c r="J80" s="98">
        <f>RANK(I80,Egyéni!$J$3:$J$159,0)</f>
        <v>11</v>
      </c>
      <c r="K80" s="119"/>
      <c r="L80" s="120"/>
    </row>
    <row r="81" spans="1:12" ht="19.5" customHeight="1" x14ac:dyDescent="0.25">
      <c r="A81" s="48" t="s">
        <v>145</v>
      </c>
      <c r="B81" s="61">
        <v>2015</v>
      </c>
      <c r="C81" s="62">
        <v>9.4</v>
      </c>
      <c r="D81" s="30">
        <f t="shared" si="24"/>
        <v>166</v>
      </c>
      <c r="E81" s="62">
        <v>3.28</v>
      </c>
      <c r="F81" s="34">
        <f t="shared" si="25"/>
        <v>82</v>
      </c>
      <c r="G81" s="62">
        <v>26</v>
      </c>
      <c r="H81" s="30">
        <f t="shared" si="26"/>
        <v>81</v>
      </c>
      <c r="I81" s="31">
        <f t="shared" si="27"/>
        <v>329</v>
      </c>
      <c r="J81" s="98">
        <f>RANK(I81,Egyéni!$J$3:$J$159,0)</f>
        <v>9</v>
      </c>
      <c r="K81" s="119"/>
      <c r="L81" s="120"/>
    </row>
    <row r="82" spans="1:12" ht="19.5" customHeight="1" thickBot="1" x14ac:dyDescent="0.3">
      <c r="A82" s="48" t="s">
        <v>146</v>
      </c>
      <c r="B82" s="61">
        <v>2016</v>
      </c>
      <c r="C82" s="62">
        <v>10.4</v>
      </c>
      <c r="D82" s="30">
        <f t="shared" si="24"/>
        <v>121</v>
      </c>
      <c r="E82" s="62">
        <v>3.12</v>
      </c>
      <c r="F82" s="34">
        <f t="shared" si="25"/>
        <v>73</v>
      </c>
      <c r="G82" s="62">
        <v>25</v>
      </c>
      <c r="H82" s="30">
        <f t="shared" si="26"/>
        <v>77</v>
      </c>
      <c r="I82" s="31">
        <f t="shared" si="27"/>
        <v>271</v>
      </c>
      <c r="J82" s="98">
        <f>RANK(I82,Egyéni!$J$3:$J$159,0)</f>
        <v>22</v>
      </c>
      <c r="K82" s="121"/>
      <c r="L82" s="122"/>
    </row>
    <row r="83" spans="1:12" ht="19.5" customHeight="1" x14ac:dyDescent="0.25">
      <c r="A83" s="48" t="s">
        <v>147</v>
      </c>
      <c r="B83" s="61">
        <v>2015</v>
      </c>
      <c r="C83" s="62">
        <v>10.3</v>
      </c>
      <c r="D83" s="30">
        <f t="shared" si="24"/>
        <v>125</v>
      </c>
      <c r="E83" s="62">
        <v>3.16</v>
      </c>
      <c r="F83" s="34">
        <f t="shared" si="25"/>
        <v>75</v>
      </c>
      <c r="G83" s="62">
        <v>23.5</v>
      </c>
      <c r="H83" s="30">
        <f t="shared" si="26"/>
        <v>71</v>
      </c>
      <c r="I83" s="31">
        <f t="shared" si="27"/>
        <v>271</v>
      </c>
      <c r="J83" s="98">
        <f>RANK(I83,Egyéni!$J$3:$J$159,0)</f>
        <v>22</v>
      </c>
      <c r="K83" s="39" t="s">
        <v>13</v>
      </c>
      <c r="L83" s="57">
        <v>8.0092592592592596E-4</v>
      </c>
    </row>
    <row r="84" spans="1:12" ht="19.5" customHeight="1" thickBot="1" x14ac:dyDescent="0.3">
      <c r="A84" s="50" t="s">
        <v>148</v>
      </c>
      <c r="B84" s="61">
        <v>2016</v>
      </c>
      <c r="C84" s="64">
        <v>10.6</v>
      </c>
      <c r="D84" s="32">
        <f t="shared" si="24"/>
        <v>112</v>
      </c>
      <c r="E84" s="64">
        <v>3.12</v>
      </c>
      <c r="F84" s="32">
        <f t="shared" si="25"/>
        <v>73</v>
      </c>
      <c r="G84" s="64">
        <v>27.5</v>
      </c>
      <c r="H84" s="32">
        <f t="shared" si="26"/>
        <v>87</v>
      </c>
      <c r="I84" s="33">
        <f t="shared" si="27"/>
        <v>272</v>
      </c>
      <c r="J84" s="46">
        <f>RANK(I84,Egyéni!$J$3:$J$159,0)</f>
        <v>21</v>
      </c>
      <c r="K84" s="115">
        <f>IF(L83&lt;leány!$D$2,0,VLOOKUP(L83,hfut,3,TRUE))</f>
        <v>93</v>
      </c>
      <c r="L84" s="116"/>
    </row>
    <row r="85" spans="1:12" ht="19.5" customHeight="1" x14ac:dyDescent="0.25"/>
    <row r="86" spans="1:12" ht="19.5" customHeight="1" thickBot="1" x14ac:dyDescent="0.3"/>
    <row r="87" spans="1:12" ht="19.5" customHeight="1" thickBot="1" x14ac:dyDescent="0.3">
      <c r="A87" s="108" t="s">
        <v>149</v>
      </c>
      <c r="B87" s="109"/>
      <c r="C87" s="109"/>
      <c r="D87" s="109"/>
      <c r="E87" s="109"/>
      <c r="F87" s="109"/>
      <c r="G87" s="109"/>
      <c r="H87" s="109"/>
      <c r="I87" s="109"/>
      <c r="J87" s="110"/>
      <c r="K87" s="111">
        <f>RANK(K89,Csapat!$C$3:P90,0)</f>
        <v>5</v>
      </c>
      <c r="L87" s="112"/>
    </row>
    <row r="88" spans="1:12" ht="19.5" customHeight="1" thickBot="1" x14ac:dyDescent="0.3">
      <c r="A88" s="36" t="s">
        <v>0</v>
      </c>
      <c r="B88" s="37" t="s">
        <v>1</v>
      </c>
      <c r="C88" s="107" t="s">
        <v>2</v>
      </c>
      <c r="D88" s="107"/>
      <c r="E88" s="107" t="s">
        <v>3</v>
      </c>
      <c r="F88" s="107"/>
      <c r="G88" s="107" t="s">
        <v>8</v>
      </c>
      <c r="H88" s="107"/>
      <c r="I88" s="37" t="s">
        <v>6</v>
      </c>
      <c r="J88" s="38" t="s">
        <v>7</v>
      </c>
      <c r="K88" s="113"/>
      <c r="L88" s="114"/>
    </row>
    <row r="89" spans="1:12" ht="19.5" customHeight="1" x14ac:dyDescent="0.25">
      <c r="A89" s="54" t="s">
        <v>150</v>
      </c>
      <c r="B89" s="61">
        <v>2015</v>
      </c>
      <c r="C89" s="52">
        <v>10.8</v>
      </c>
      <c r="D89" s="34">
        <f t="shared" ref="D89:D94" si="28">IF(C89&lt;6.19,0,VLOOKUP(C89,rfut,5,TRUE))</f>
        <v>103</v>
      </c>
      <c r="E89" s="52">
        <v>2.95</v>
      </c>
      <c r="F89" s="34">
        <f t="shared" ref="F89:F94" si="29">IF(E89&lt;1.79,0,VLOOKUP(E89,távol,4,TRUE))</f>
        <v>63</v>
      </c>
      <c r="G89" s="52">
        <v>26</v>
      </c>
      <c r="H89" s="34">
        <f t="shared" ref="H89:H94" si="30">IF(G89&lt;4,0,VLOOKUP(G89,kisl,2,TRUE))</f>
        <v>81</v>
      </c>
      <c r="I89" s="35">
        <f t="shared" ref="I89:I94" si="31">SUM(D89,F89,H89)</f>
        <v>247</v>
      </c>
      <c r="J89" s="97">
        <f>RANK(I89,Egyéni!$J$3:$J$159,0)</f>
        <v>30</v>
      </c>
      <c r="K89" s="117">
        <f>SUM(I89:I94)-MIN(I89:I94)+K94</f>
        <v>1393</v>
      </c>
      <c r="L89" s="118"/>
    </row>
    <row r="90" spans="1:12" ht="19.5" customHeight="1" x14ac:dyDescent="0.25">
      <c r="A90" s="48" t="s">
        <v>151</v>
      </c>
      <c r="B90" s="61">
        <v>2015</v>
      </c>
      <c r="C90" s="53">
        <v>10.1</v>
      </c>
      <c r="D90" s="30">
        <f t="shared" si="28"/>
        <v>134</v>
      </c>
      <c r="E90" s="53">
        <v>3.48</v>
      </c>
      <c r="F90" s="34">
        <f t="shared" si="29"/>
        <v>93</v>
      </c>
      <c r="G90" s="53">
        <v>27</v>
      </c>
      <c r="H90" s="30">
        <f t="shared" si="30"/>
        <v>85</v>
      </c>
      <c r="I90" s="31">
        <f t="shared" si="31"/>
        <v>312</v>
      </c>
      <c r="J90" s="98">
        <f>RANK(I90,Egyéni!$J$3:$J$159,0)</f>
        <v>12</v>
      </c>
      <c r="K90" s="119"/>
      <c r="L90" s="120"/>
    </row>
    <row r="91" spans="1:12" ht="19.5" customHeight="1" x14ac:dyDescent="0.25">
      <c r="A91" s="48" t="s">
        <v>152</v>
      </c>
      <c r="B91" s="61">
        <v>2015</v>
      </c>
      <c r="C91" s="62">
        <v>10.6</v>
      </c>
      <c r="D91" s="30">
        <f t="shared" si="28"/>
        <v>112</v>
      </c>
      <c r="E91" s="62">
        <v>3.08</v>
      </c>
      <c r="F91" s="34">
        <f t="shared" si="29"/>
        <v>70</v>
      </c>
      <c r="G91" s="62">
        <v>26</v>
      </c>
      <c r="H91" s="30">
        <f t="shared" si="30"/>
        <v>81</v>
      </c>
      <c r="I91" s="31">
        <f t="shared" si="31"/>
        <v>263</v>
      </c>
      <c r="J91" s="98">
        <f>RANK(I91,Egyéni!$J$3:$J$159,0)</f>
        <v>26</v>
      </c>
      <c r="K91" s="119"/>
      <c r="L91" s="120"/>
    </row>
    <row r="92" spans="1:12" ht="19.5" customHeight="1" thickBot="1" x14ac:dyDescent="0.3">
      <c r="A92" s="48" t="s">
        <v>153</v>
      </c>
      <c r="B92" s="61">
        <v>2015</v>
      </c>
      <c r="C92" s="62">
        <v>10.5</v>
      </c>
      <c r="D92" s="30">
        <f t="shared" si="28"/>
        <v>116</v>
      </c>
      <c r="E92" s="62">
        <v>2.66</v>
      </c>
      <c r="F92" s="34">
        <f t="shared" si="29"/>
        <v>46</v>
      </c>
      <c r="G92" s="62">
        <v>20</v>
      </c>
      <c r="H92" s="30">
        <f t="shared" si="30"/>
        <v>58</v>
      </c>
      <c r="I92" s="31">
        <f t="shared" si="31"/>
        <v>220</v>
      </c>
      <c r="J92" s="98">
        <f>RANK(I92,Egyéni!$J$3:$J$159,0)</f>
        <v>39</v>
      </c>
      <c r="K92" s="121"/>
      <c r="L92" s="122"/>
    </row>
    <row r="93" spans="1:12" ht="19.5" customHeight="1" x14ac:dyDescent="0.25">
      <c r="A93" s="48" t="s">
        <v>154</v>
      </c>
      <c r="B93" s="61">
        <v>2015</v>
      </c>
      <c r="C93" s="62">
        <v>11</v>
      </c>
      <c r="D93" s="30">
        <f t="shared" si="28"/>
        <v>95</v>
      </c>
      <c r="E93" s="62">
        <v>2.78</v>
      </c>
      <c r="F93" s="34">
        <f t="shared" si="29"/>
        <v>53</v>
      </c>
      <c r="G93" s="62">
        <v>13.5</v>
      </c>
      <c r="H93" s="30">
        <f t="shared" si="30"/>
        <v>34</v>
      </c>
      <c r="I93" s="31">
        <f t="shared" si="31"/>
        <v>182</v>
      </c>
      <c r="J93" s="98">
        <f>RANK(I93,Egyéni!$J$3:$J$159,0)</f>
        <v>52</v>
      </c>
      <c r="K93" s="39" t="s">
        <v>13</v>
      </c>
      <c r="L93" s="57">
        <v>7.9861111111111116E-4</v>
      </c>
    </row>
    <row r="94" spans="1:12" ht="19.5" customHeight="1" thickBot="1" x14ac:dyDescent="0.3">
      <c r="A94" s="50" t="s">
        <v>155</v>
      </c>
      <c r="B94" s="61">
        <v>2015</v>
      </c>
      <c r="C94" s="64">
        <v>10.4</v>
      </c>
      <c r="D94" s="32">
        <f t="shared" si="28"/>
        <v>121</v>
      </c>
      <c r="E94" s="64">
        <v>3.12</v>
      </c>
      <c r="F94" s="32">
        <f t="shared" si="29"/>
        <v>73</v>
      </c>
      <c r="G94" s="64">
        <v>21</v>
      </c>
      <c r="H94" s="32">
        <f t="shared" si="30"/>
        <v>62</v>
      </c>
      <c r="I94" s="33">
        <f t="shared" si="31"/>
        <v>256</v>
      </c>
      <c r="J94" s="46">
        <f>RANK(I94,Egyéni!$J$3:$J$159,0)</f>
        <v>28</v>
      </c>
      <c r="K94" s="115">
        <f>IF(L93&lt;leány!$D$2,0,VLOOKUP(L93,hfut,3,TRUE))</f>
        <v>95</v>
      </c>
      <c r="L94" s="116"/>
    </row>
    <row r="95" spans="1:12" ht="19.5" customHeight="1" x14ac:dyDescent="0.25"/>
    <row r="96" spans="1:12" ht="19.5" customHeight="1" thickBot="1" x14ac:dyDescent="0.3"/>
    <row r="97" spans="1:12" ht="19.5" customHeight="1" thickBot="1" x14ac:dyDescent="0.3">
      <c r="A97" s="108" t="s">
        <v>156</v>
      </c>
      <c r="B97" s="109"/>
      <c r="C97" s="109"/>
      <c r="D97" s="109"/>
      <c r="E97" s="109"/>
      <c r="F97" s="109"/>
      <c r="G97" s="109"/>
      <c r="H97" s="109"/>
      <c r="I97" s="109"/>
      <c r="J97" s="110"/>
      <c r="K97" s="111">
        <f>RANK(K99,Csapat!$C$3:P100,0)</f>
        <v>12</v>
      </c>
      <c r="L97" s="112"/>
    </row>
    <row r="98" spans="1:12" ht="19.5" customHeight="1" thickBot="1" x14ac:dyDescent="0.3">
      <c r="A98" s="36" t="s">
        <v>0</v>
      </c>
      <c r="B98" s="37" t="s">
        <v>1</v>
      </c>
      <c r="C98" s="107" t="s">
        <v>2</v>
      </c>
      <c r="D98" s="107"/>
      <c r="E98" s="107" t="s">
        <v>3</v>
      </c>
      <c r="F98" s="107"/>
      <c r="G98" s="107" t="s">
        <v>8</v>
      </c>
      <c r="H98" s="107"/>
      <c r="I98" s="37" t="s">
        <v>6</v>
      </c>
      <c r="J98" s="38" t="s">
        <v>7</v>
      </c>
      <c r="K98" s="113"/>
      <c r="L98" s="114"/>
    </row>
    <row r="99" spans="1:12" ht="19.5" customHeight="1" x14ac:dyDescent="0.25">
      <c r="A99" s="54" t="s">
        <v>157</v>
      </c>
      <c r="B99" s="61">
        <v>2016</v>
      </c>
      <c r="C99" s="52">
        <v>10.199999999999999</v>
      </c>
      <c r="D99" s="34">
        <f t="shared" ref="D99:D104" si="32">IF(C99&lt;6.19,0,VLOOKUP(C99,rfut,5,TRUE))</f>
        <v>130</v>
      </c>
      <c r="E99" s="52">
        <v>3.17</v>
      </c>
      <c r="F99" s="34">
        <f t="shared" ref="F99:F104" si="33">IF(E99&lt;1.79,0,VLOOKUP(E99,távol,4,TRUE))</f>
        <v>75</v>
      </c>
      <c r="G99" s="52">
        <v>15</v>
      </c>
      <c r="H99" s="34">
        <f t="shared" ref="H99:H104" si="34">IF(G99&lt;4,0,VLOOKUP(G99,kisl,2,TRUE))</f>
        <v>39</v>
      </c>
      <c r="I99" s="35">
        <f t="shared" ref="I99:I104" si="35">SUM(D99,F99,H99)</f>
        <v>244</v>
      </c>
      <c r="J99" s="97">
        <f>RANK(I99,Egyéni!$J$3:$J$159,0)</f>
        <v>32</v>
      </c>
      <c r="K99" s="117">
        <f>SUM(I99:I104)-MIN(I99:I104)+K104</f>
        <v>1118</v>
      </c>
      <c r="L99" s="118"/>
    </row>
    <row r="100" spans="1:12" ht="19.5" customHeight="1" x14ac:dyDescent="0.25">
      <c r="A100" s="48" t="s">
        <v>158</v>
      </c>
      <c r="B100" s="61">
        <v>2015</v>
      </c>
      <c r="C100" s="53">
        <v>10.8</v>
      </c>
      <c r="D100" s="30">
        <f t="shared" si="32"/>
        <v>103</v>
      </c>
      <c r="E100" s="53">
        <v>2.95</v>
      </c>
      <c r="F100" s="34">
        <f t="shared" si="33"/>
        <v>63</v>
      </c>
      <c r="G100" s="53">
        <v>16</v>
      </c>
      <c r="H100" s="30">
        <f t="shared" si="34"/>
        <v>43</v>
      </c>
      <c r="I100" s="31">
        <f t="shared" si="35"/>
        <v>209</v>
      </c>
      <c r="J100" s="98">
        <f>RANK(I100,Egyéni!$J$3:$J$159,0)</f>
        <v>43</v>
      </c>
      <c r="K100" s="119"/>
      <c r="L100" s="120"/>
    </row>
    <row r="101" spans="1:12" ht="19.5" customHeight="1" x14ac:dyDescent="0.25">
      <c r="A101" s="48" t="s">
        <v>159</v>
      </c>
      <c r="B101" s="61">
        <v>2016</v>
      </c>
      <c r="C101" s="62">
        <v>10.6</v>
      </c>
      <c r="D101" s="30">
        <f t="shared" si="32"/>
        <v>112</v>
      </c>
      <c r="E101" s="62">
        <v>2.74</v>
      </c>
      <c r="F101" s="34">
        <f t="shared" si="33"/>
        <v>50</v>
      </c>
      <c r="G101" s="62">
        <v>17</v>
      </c>
      <c r="H101" s="30">
        <f t="shared" si="34"/>
        <v>46</v>
      </c>
      <c r="I101" s="31">
        <f t="shared" si="35"/>
        <v>208</v>
      </c>
      <c r="J101" s="98">
        <f>RANK(I101,Egyéni!$J$3:$J$159,0)</f>
        <v>44</v>
      </c>
      <c r="K101" s="119"/>
      <c r="L101" s="120"/>
    </row>
    <row r="102" spans="1:12" ht="19.5" customHeight="1" thickBot="1" x14ac:dyDescent="0.3">
      <c r="A102" s="48" t="s">
        <v>160</v>
      </c>
      <c r="B102" s="61">
        <v>2016</v>
      </c>
      <c r="C102" s="62">
        <v>10.3</v>
      </c>
      <c r="D102" s="30">
        <f t="shared" si="32"/>
        <v>125</v>
      </c>
      <c r="E102" s="62">
        <v>2.42</v>
      </c>
      <c r="F102" s="34">
        <f t="shared" si="33"/>
        <v>33</v>
      </c>
      <c r="G102" s="62">
        <v>8</v>
      </c>
      <c r="H102" s="30">
        <f t="shared" si="34"/>
        <v>14</v>
      </c>
      <c r="I102" s="31">
        <f t="shared" si="35"/>
        <v>172</v>
      </c>
      <c r="J102" s="98">
        <f>RANK(I102,Egyéni!$J$3:$J$159,0)</f>
        <v>53</v>
      </c>
      <c r="K102" s="121"/>
      <c r="L102" s="122"/>
    </row>
    <row r="103" spans="1:12" ht="19.5" customHeight="1" x14ac:dyDescent="0.25">
      <c r="A103" s="48" t="s">
        <v>161</v>
      </c>
      <c r="B103" s="61">
        <v>2016</v>
      </c>
      <c r="C103" s="62">
        <v>10.5</v>
      </c>
      <c r="D103" s="30">
        <f t="shared" si="32"/>
        <v>116</v>
      </c>
      <c r="E103" s="62">
        <v>2.93</v>
      </c>
      <c r="F103" s="34">
        <f t="shared" si="33"/>
        <v>61</v>
      </c>
      <c r="G103" s="62">
        <v>17</v>
      </c>
      <c r="H103" s="30">
        <f t="shared" si="34"/>
        <v>46</v>
      </c>
      <c r="I103" s="31">
        <f t="shared" si="35"/>
        <v>223</v>
      </c>
      <c r="J103" s="98">
        <f>RANK(I103,Egyéni!$J$3:$J$159,0)</f>
        <v>37</v>
      </c>
      <c r="K103" s="39" t="s">
        <v>13</v>
      </c>
      <c r="L103" s="57">
        <v>8.4027777777777768E-4</v>
      </c>
    </row>
    <row r="104" spans="1:12" ht="19.5" customHeight="1" thickBot="1" x14ac:dyDescent="0.3">
      <c r="A104" s="50"/>
      <c r="B104" s="61"/>
      <c r="C104" s="64"/>
      <c r="D104" s="32">
        <f t="shared" si="32"/>
        <v>0</v>
      </c>
      <c r="E104" s="64"/>
      <c r="F104" s="32">
        <f t="shared" si="33"/>
        <v>0</v>
      </c>
      <c r="G104" s="64"/>
      <c r="H104" s="32">
        <f t="shared" si="34"/>
        <v>0</v>
      </c>
      <c r="I104" s="33">
        <f t="shared" si="35"/>
        <v>0</v>
      </c>
      <c r="J104" s="46">
        <f>RANK(I104,Egyéni!$J$3:$J$159,0)</f>
        <v>59</v>
      </c>
      <c r="K104" s="115">
        <f>IF(L103&lt;leány!$D$2,0,VLOOKUP(L103,hfut,3,TRUE))</f>
        <v>62</v>
      </c>
      <c r="L104" s="116"/>
    </row>
    <row r="105" spans="1:12" ht="19.5" customHeight="1" x14ac:dyDescent="0.25"/>
    <row r="106" spans="1:12" ht="19.5" customHeight="1" thickBot="1" x14ac:dyDescent="0.3"/>
    <row r="107" spans="1:12" ht="19.5" customHeight="1" thickBot="1" x14ac:dyDescent="0.3">
      <c r="A107" s="108" t="s">
        <v>167</v>
      </c>
      <c r="B107" s="109"/>
      <c r="C107" s="109"/>
      <c r="D107" s="109"/>
      <c r="E107" s="109"/>
      <c r="F107" s="109"/>
      <c r="G107" s="109"/>
      <c r="H107" s="109"/>
      <c r="I107" s="109"/>
      <c r="J107" s="110"/>
      <c r="K107" s="111">
        <f>RANK(K109,Csapat!$C$3:P110,0)</f>
        <v>14</v>
      </c>
      <c r="L107" s="112"/>
    </row>
    <row r="108" spans="1:12" ht="19.5" customHeight="1" thickBot="1" x14ac:dyDescent="0.3">
      <c r="A108" s="36" t="s">
        <v>0</v>
      </c>
      <c r="B108" s="37" t="s">
        <v>1</v>
      </c>
      <c r="C108" s="107" t="s">
        <v>2</v>
      </c>
      <c r="D108" s="107"/>
      <c r="E108" s="107" t="s">
        <v>3</v>
      </c>
      <c r="F108" s="107"/>
      <c r="G108" s="107" t="s">
        <v>8</v>
      </c>
      <c r="H108" s="107"/>
      <c r="I108" s="37" t="s">
        <v>6</v>
      </c>
      <c r="J108" s="38" t="s">
        <v>7</v>
      </c>
      <c r="K108" s="113"/>
      <c r="L108" s="114"/>
    </row>
    <row r="109" spans="1:12" ht="19.5" customHeight="1" x14ac:dyDescent="0.25">
      <c r="A109" s="54" t="s">
        <v>162</v>
      </c>
      <c r="B109" s="61">
        <v>2016</v>
      </c>
      <c r="C109" s="52">
        <v>10.4</v>
      </c>
      <c r="D109" s="34">
        <f t="shared" ref="D109:D114" si="36">IF(C109&lt;6.19,0,VLOOKUP(C109,rfut,5,TRUE))</f>
        <v>121</v>
      </c>
      <c r="E109" s="52">
        <v>2.89</v>
      </c>
      <c r="F109" s="34">
        <f t="shared" ref="F109:F114" si="37">IF(E109&lt;1.79,0,VLOOKUP(E109,távol,4,TRUE))</f>
        <v>59</v>
      </c>
      <c r="G109" s="52">
        <v>13</v>
      </c>
      <c r="H109" s="34">
        <f t="shared" ref="H109:H114" si="38">IF(G109&lt;4,0,VLOOKUP(G109,kisl,2,TRUE))</f>
        <v>32</v>
      </c>
      <c r="I109" s="35">
        <f t="shared" ref="I109:I114" si="39">SUM(D109,F109,H109)</f>
        <v>212</v>
      </c>
      <c r="J109" s="97">
        <f>RANK(I109,Egyéni!$J$3:$J$159,0)</f>
        <v>40</v>
      </c>
      <c r="K109" s="117">
        <f>SUM(I109:I114)-MIN(I109:I114)+K114</f>
        <v>910</v>
      </c>
      <c r="L109" s="118"/>
    </row>
    <row r="110" spans="1:12" ht="19.5" customHeight="1" x14ac:dyDescent="0.25">
      <c r="A110" s="48" t="s">
        <v>163</v>
      </c>
      <c r="B110" s="61">
        <v>2015</v>
      </c>
      <c r="C110" s="53">
        <v>10.8</v>
      </c>
      <c r="D110" s="30">
        <f t="shared" si="36"/>
        <v>103</v>
      </c>
      <c r="E110" s="53">
        <v>2.7</v>
      </c>
      <c r="F110" s="34">
        <f t="shared" si="37"/>
        <v>48</v>
      </c>
      <c r="G110" s="53">
        <v>14</v>
      </c>
      <c r="H110" s="30">
        <f t="shared" si="38"/>
        <v>35</v>
      </c>
      <c r="I110" s="31">
        <f t="shared" si="39"/>
        <v>186</v>
      </c>
      <c r="J110" s="98">
        <f>RANK(I110,Egyéni!$J$3:$J$159,0)</f>
        <v>51</v>
      </c>
      <c r="K110" s="119"/>
      <c r="L110" s="120"/>
    </row>
    <row r="111" spans="1:12" ht="19.5" customHeight="1" x14ac:dyDescent="0.25">
      <c r="A111" s="48" t="s">
        <v>164</v>
      </c>
      <c r="B111" s="61">
        <v>2015</v>
      </c>
      <c r="C111" s="62">
        <v>11</v>
      </c>
      <c r="D111" s="30">
        <f t="shared" si="36"/>
        <v>95</v>
      </c>
      <c r="E111" s="62">
        <v>2.37</v>
      </c>
      <c r="F111" s="34">
        <f t="shared" si="37"/>
        <v>30</v>
      </c>
      <c r="G111" s="62">
        <v>16</v>
      </c>
      <c r="H111" s="30">
        <f t="shared" si="38"/>
        <v>43</v>
      </c>
      <c r="I111" s="31">
        <f t="shared" si="39"/>
        <v>168</v>
      </c>
      <c r="J111" s="98" t="e">
        <f>RANK(I111,Egyéni!$J$3:$J$159,0)</f>
        <v>#N/A</v>
      </c>
      <c r="K111" s="119"/>
      <c r="L111" s="120"/>
    </row>
    <row r="112" spans="1:12" ht="19.5" customHeight="1" thickBot="1" x14ac:dyDescent="0.3">
      <c r="A112" s="48" t="s">
        <v>165</v>
      </c>
      <c r="B112" s="61">
        <v>2016</v>
      </c>
      <c r="C112" s="62">
        <v>10.7</v>
      </c>
      <c r="D112" s="30">
        <f t="shared" si="36"/>
        <v>108</v>
      </c>
      <c r="E112" s="62">
        <v>2.56</v>
      </c>
      <c r="F112" s="34">
        <f t="shared" si="37"/>
        <v>40</v>
      </c>
      <c r="G112" s="62">
        <v>13</v>
      </c>
      <c r="H112" s="30">
        <f t="shared" si="38"/>
        <v>32</v>
      </c>
      <c r="I112" s="31">
        <f t="shared" si="39"/>
        <v>180</v>
      </c>
      <c r="J112" s="98" t="e">
        <f>RANK(I112,Egyéni!$J$3:$J$159,0)</f>
        <v>#N/A</v>
      </c>
      <c r="K112" s="121"/>
      <c r="L112" s="122"/>
    </row>
    <row r="113" spans="1:12" ht="19.5" customHeight="1" x14ac:dyDescent="0.25">
      <c r="A113" s="48" t="s">
        <v>166</v>
      </c>
      <c r="B113" s="61">
        <v>2016</v>
      </c>
      <c r="C113" s="62">
        <v>12.1</v>
      </c>
      <c r="D113" s="30">
        <f t="shared" si="36"/>
        <v>51</v>
      </c>
      <c r="E113" s="62">
        <v>2.67</v>
      </c>
      <c r="F113" s="34">
        <f t="shared" si="37"/>
        <v>46</v>
      </c>
      <c r="G113" s="62">
        <v>14</v>
      </c>
      <c r="H113" s="30">
        <f t="shared" si="38"/>
        <v>35</v>
      </c>
      <c r="I113" s="31">
        <f t="shared" si="39"/>
        <v>132</v>
      </c>
      <c r="J113" s="98" t="e">
        <f>RANK(I113,Egyéni!$J$3:$J$159,0)</f>
        <v>#N/A</v>
      </c>
      <c r="K113" s="39" t="s">
        <v>13</v>
      </c>
      <c r="L113" s="57">
        <v>8.8078703703703702E-4</v>
      </c>
    </row>
    <row r="114" spans="1:12" ht="19.5" customHeight="1" thickBot="1" x14ac:dyDescent="0.3">
      <c r="A114" s="50"/>
      <c r="B114" s="61"/>
      <c r="C114" s="64"/>
      <c r="D114" s="32">
        <f t="shared" si="36"/>
        <v>0</v>
      </c>
      <c r="E114" s="64"/>
      <c r="F114" s="32">
        <f t="shared" si="37"/>
        <v>0</v>
      </c>
      <c r="G114" s="64"/>
      <c r="H114" s="32">
        <f t="shared" si="38"/>
        <v>0</v>
      </c>
      <c r="I114" s="33">
        <f t="shared" si="39"/>
        <v>0</v>
      </c>
      <c r="J114" s="46">
        <f>RANK(I114,Egyéni!$J$3:$J$159,0)</f>
        <v>59</v>
      </c>
      <c r="K114" s="115">
        <f>IF(L113&lt;leány!$D$2,0,VLOOKUP(L113,hfut,3,TRUE))</f>
        <v>32</v>
      </c>
      <c r="L114" s="116"/>
    </row>
    <row r="115" spans="1:12" ht="19.5" customHeight="1" x14ac:dyDescent="0.25"/>
    <row r="116" spans="1:12" ht="19.5" customHeight="1" thickBot="1" x14ac:dyDescent="0.3"/>
    <row r="117" spans="1:12" ht="19.5" customHeight="1" thickBot="1" x14ac:dyDescent="0.3">
      <c r="A117" s="108" t="s">
        <v>168</v>
      </c>
      <c r="B117" s="109"/>
      <c r="C117" s="109"/>
      <c r="D117" s="109"/>
      <c r="E117" s="109"/>
      <c r="F117" s="109"/>
      <c r="G117" s="109"/>
      <c r="H117" s="109"/>
      <c r="I117" s="109"/>
      <c r="J117" s="110"/>
      <c r="K117" s="111">
        <f>RANK(K119,Csapat!$C$3:P120,0)</f>
        <v>11</v>
      </c>
      <c r="L117" s="112"/>
    </row>
    <row r="118" spans="1:12" ht="19.5" customHeight="1" thickBot="1" x14ac:dyDescent="0.3">
      <c r="A118" s="36" t="s">
        <v>0</v>
      </c>
      <c r="B118" s="37" t="s">
        <v>1</v>
      </c>
      <c r="C118" s="107" t="s">
        <v>2</v>
      </c>
      <c r="D118" s="107"/>
      <c r="E118" s="107" t="s">
        <v>3</v>
      </c>
      <c r="F118" s="107"/>
      <c r="G118" s="107" t="s">
        <v>8</v>
      </c>
      <c r="H118" s="107"/>
      <c r="I118" s="37" t="s">
        <v>6</v>
      </c>
      <c r="J118" s="38" t="s">
        <v>7</v>
      </c>
      <c r="K118" s="113"/>
      <c r="L118" s="114"/>
    </row>
    <row r="119" spans="1:12" ht="19.5" customHeight="1" x14ac:dyDescent="0.25">
      <c r="A119" s="54" t="s">
        <v>169</v>
      </c>
      <c r="B119" s="61">
        <v>2015</v>
      </c>
      <c r="C119" s="52">
        <v>10.199999999999999</v>
      </c>
      <c r="D119" s="34">
        <f t="shared" ref="D119:D124" si="40">IF(C119&lt;6.19,0,VLOOKUP(C119,rfut,5,TRUE))</f>
        <v>130</v>
      </c>
      <c r="E119" s="52">
        <v>2.89</v>
      </c>
      <c r="F119" s="34">
        <f t="shared" ref="F119:F124" si="41">IF(E119&lt;1.79,0,VLOOKUP(E119,távol,4,TRUE))</f>
        <v>59</v>
      </c>
      <c r="G119" s="52">
        <v>17</v>
      </c>
      <c r="H119" s="34">
        <f t="shared" ref="H119:H124" si="42">IF(G119&lt;4,0,VLOOKUP(G119,kisl,2,TRUE))</f>
        <v>46</v>
      </c>
      <c r="I119" s="35">
        <f t="shared" ref="I119:I124" si="43">SUM(D119,F119,H119)</f>
        <v>235</v>
      </c>
      <c r="J119" s="97" t="e">
        <f>RANK(I119,Egyéni!$J$3:$J$159,0)</f>
        <v>#N/A</v>
      </c>
      <c r="K119" s="117">
        <f>SUM(I119:I124)-MIN(I119:I124)+K124</f>
        <v>1160</v>
      </c>
      <c r="L119" s="118"/>
    </row>
    <row r="120" spans="1:12" ht="19.5" customHeight="1" x14ac:dyDescent="0.25">
      <c r="A120" s="48" t="s">
        <v>170</v>
      </c>
      <c r="B120" s="61">
        <v>2015</v>
      </c>
      <c r="C120" s="53">
        <v>10.3</v>
      </c>
      <c r="D120" s="30">
        <f t="shared" si="40"/>
        <v>125</v>
      </c>
      <c r="E120" s="53">
        <v>3.05</v>
      </c>
      <c r="F120" s="34">
        <f t="shared" si="41"/>
        <v>68</v>
      </c>
      <c r="G120" s="53">
        <v>18</v>
      </c>
      <c r="H120" s="30">
        <f t="shared" si="42"/>
        <v>50</v>
      </c>
      <c r="I120" s="31">
        <f t="shared" si="43"/>
        <v>243</v>
      </c>
      <c r="J120" s="98" t="e">
        <f>RANK(I120,Egyéni!$J$3:$J$159,0)</f>
        <v>#N/A</v>
      </c>
      <c r="K120" s="119"/>
      <c r="L120" s="120"/>
    </row>
    <row r="121" spans="1:12" ht="19.5" customHeight="1" x14ac:dyDescent="0.25">
      <c r="A121" s="48" t="s">
        <v>171</v>
      </c>
      <c r="B121" s="61">
        <v>2015</v>
      </c>
      <c r="C121" s="62">
        <v>10.4</v>
      </c>
      <c r="D121" s="30">
        <f t="shared" si="40"/>
        <v>121</v>
      </c>
      <c r="E121" s="62">
        <v>2.12</v>
      </c>
      <c r="F121" s="34">
        <f t="shared" si="41"/>
        <v>17</v>
      </c>
      <c r="G121" s="62">
        <v>18</v>
      </c>
      <c r="H121" s="30">
        <f t="shared" si="42"/>
        <v>50</v>
      </c>
      <c r="I121" s="31">
        <f t="shared" si="43"/>
        <v>188</v>
      </c>
      <c r="J121" s="98" t="e">
        <f>RANK(I121,Egyéni!$J$3:$J$159,0)</f>
        <v>#N/A</v>
      </c>
      <c r="K121" s="119"/>
      <c r="L121" s="120"/>
    </row>
    <row r="122" spans="1:12" ht="19.5" customHeight="1" thickBot="1" x14ac:dyDescent="0.3">
      <c r="A122" s="48" t="s">
        <v>172</v>
      </c>
      <c r="B122" s="61">
        <v>2015</v>
      </c>
      <c r="C122" s="62">
        <v>11.6</v>
      </c>
      <c r="D122" s="30">
        <f t="shared" si="40"/>
        <v>71</v>
      </c>
      <c r="E122" s="62">
        <v>2.88</v>
      </c>
      <c r="F122" s="34">
        <f t="shared" si="41"/>
        <v>59</v>
      </c>
      <c r="G122" s="62">
        <v>15</v>
      </c>
      <c r="H122" s="30">
        <f t="shared" si="42"/>
        <v>39</v>
      </c>
      <c r="I122" s="31">
        <f t="shared" si="43"/>
        <v>169</v>
      </c>
      <c r="J122" s="98" t="e">
        <f>RANK(I122,Egyéni!$J$3:$J$159,0)</f>
        <v>#N/A</v>
      </c>
      <c r="K122" s="121"/>
      <c r="L122" s="122"/>
    </row>
    <row r="123" spans="1:12" ht="19.5" customHeight="1" x14ac:dyDescent="0.25">
      <c r="A123" s="48" t="s">
        <v>173</v>
      </c>
      <c r="B123" s="61">
        <v>2016</v>
      </c>
      <c r="C123" s="62">
        <v>10.199999999999999</v>
      </c>
      <c r="D123" s="30">
        <f t="shared" si="40"/>
        <v>130</v>
      </c>
      <c r="E123" s="62">
        <v>2.97</v>
      </c>
      <c r="F123" s="34">
        <f t="shared" si="41"/>
        <v>64</v>
      </c>
      <c r="G123" s="62">
        <v>19</v>
      </c>
      <c r="H123" s="30">
        <f t="shared" si="42"/>
        <v>54</v>
      </c>
      <c r="I123" s="31">
        <f t="shared" si="43"/>
        <v>248</v>
      </c>
      <c r="J123" s="98" t="e">
        <f>RANK(I123,Egyéni!$J$3:$J$159,0)</f>
        <v>#N/A</v>
      </c>
      <c r="K123" s="39" t="s">
        <v>13</v>
      </c>
      <c r="L123" s="57">
        <v>8.2175925925925927E-4</v>
      </c>
    </row>
    <row r="124" spans="1:12" ht="19.5" customHeight="1" thickBot="1" x14ac:dyDescent="0.3">
      <c r="A124" s="50" t="s">
        <v>174</v>
      </c>
      <c r="B124" s="61">
        <v>2015</v>
      </c>
      <c r="C124" s="64">
        <v>11.6</v>
      </c>
      <c r="D124" s="32">
        <f t="shared" si="40"/>
        <v>71</v>
      </c>
      <c r="E124" s="64">
        <v>2.48</v>
      </c>
      <c r="F124" s="32">
        <f t="shared" si="41"/>
        <v>36</v>
      </c>
      <c r="G124" s="64">
        <v>15</v>
      </c>
      <c r="H124" s="32">
        <f t="shared" si="42"/>
        <v>39</v>
      </c>
      <c r="I124" s="33">
        <f t="shared" si="43"/>
        <v>146</v>
      </c>
      <c r="J124" s="46" t="e">
        <f>RANK(I124,Egyéni!$J$3:$J$159,0)</f>
        <v>#N/A</v>
      </c>
      <c r="K124" s="115">
        <f>IF(L123&lt;leány!$D$2,0,VLOOKUP(L123,hfut,3,TRUE))</f>
        <v>77</v>
      </c>
      <c r="L124" s="116"/>
    </row>
    <row r="125" spans="1:12" ht="19.5" customHeight="1" x14ac:dyDescent="0.25"/>
    <row r="126" spans="1:12" ht="19.5" customHeight="1" thickBot="1" x14ac:dyDescent="0.3"/>
    <row r="127" spans="1:12" ht="19.5" customHeight="1" thickBot="1" x14ac:dyDescent="0.3">
      <c r="A127" s="108" t="s">
        <v>175</v>
      </c>
      <c r="B127" s="109"/>
      <c r="C127" s="109"/>
      <c r="D127" s="109"/>
      <c r="E127" s="109"/>
      <c r="F127" s="109"/>
      <c r="G127" s="109"/>
      <c r="H127" s="109"/>
      <c r="I127" s="109"/>
      <c r="J127" s="110"/>
      <c r="K127" s="111">
        <f>RANK(K129,Csapat!$C$3:P130,0)</f>
        <v>6</v>
      </c>
      <c r="L127" s="112"/>
    </row>
    <row r="128" spans="1:12" ht="19.5" customHeight="1" thickBot="1" x14ac:dyDescent="0.3">
      <c r="A128" s="36" t="s">
        <v>0</v>
      </c>
      <c r="B128" s="37" t="s">
        <v>1</v>
      </c>
      <c r="C128" s="107" t="s">
        <v>2</v>
      </c>
      <c r="D128" s="107"/>
      <c r="E128" s="107" t="s">
        <v>3</v>
      </c>
      <c r="F128" s="107"/>
      <c r="G128" s="107" t="s">
        <v>8</v>
      </c>
      <c r="H128" s="107"/>
      <c r="I128" s="37" t="s">
        <v>6</v>
      </c>
      <c r="J128" s="38" t="s">
        <v>7</v>
      </c>
      <c r="K128" s="113"/>
      <c r="L128" s="114"/>
    </row>
    <row r="129" spans="1:12" ht="19.5" customHeight="1" x14ac:dyDescent="0.25">
      <c r="A129" s="54" t="s">
        <v>176</v>
      </c>
      <c r="B129" s="61">
        <v>2015</v>
      </c>
      <c r="C129" s="52">
        <v>10.3</v>
      </c>
      <c r="D129" s="34">
        <f t="shared" ref="D129:D134" si="44">IF(C129&lt;6.19,0,VLOOKUP(C129,rfut,5,TRUE))</f>
        <v>125</v>
      </c>
      <c r="E129" s="52">
        <v>3.48</v>
      </c>
      <c r="F129" s="34">
        <f t="shared" ref="F129:F134" si="45">IF(E129&lt;1.79,0,VLOOKUP(E129,távol,4,TRUE))</f>
        <v>93</v>
      </c>
      <c r="G129" s="52">
        <v>33.5</v>
      </c>
      <c r="H129" s="34">
        <f t="shared" ref="H129:H134" si="46">IF(G129&lt;4,0,VLOOKUP(G129,kisl,2,TRUE))</f>
        <v>112</v>
      </c>
      <c r="I129" s="35">
        <f t="shared" ref="I129:I134" si="47">SUM(D129,F129,H129)</f>
        <v>330</v>
      </c>
      <c r="J129" s="97" t="e">
        <f>RANK(I129,Egyéni!$J$3:$J$159,0)</f>
        <v>#N/A</v>
      </c>
      <c r="K129" s="117">
        <f>SUM(I129:I134)-MIN(I129:I134)+K134</f>
        <v>1389</v>
      </c>
      <c r="L129" s="118"/>
    </row>
    <row r="130" spans="1:12" ht="19.5" customHeight="1" x14ac:dyDescent="0.25">
      <c r="A130" s="48" t="s">
        <v>177</v>
      </c>
      <c r="B130" s="61">
        <v>2015</v>
      </c>
      <c r="C130" s="53">
        <v>10.8</v>
      </c>
      <c r="D130" s="30">
        <f t="shared" si="44"/>
        <v>103</v>
      </c>
      <c r="E130" s="53">
        <v>2.83</v>
      </c>
      <c r="F130" s="34">
        <f t="shared" si="45"/>
        <v>56</v>
      </c>
      <c r="G130" s="53">
        <v>26</v>
      </c>
      <c r="H130" s="30">
        <f t="shared" si="46"/>
        <v>81</v>
      </c>
      <c r="I130" s="31">
        <f t="shared" si="47"/>
        <v>240</v>
      </c>
      <c r="J130" s="98" t="e">
        <f>RANK(I130,Egyéni!$J$3:$J$159,0)</f>
        <v>#N/A</v>
      </c>
      <c r="K130" s="119"/>
      <c r="L130" s="120"/>
    </row>
    <row r="131" spans="1:12" ht="19.5" customHeight="1" x14ac:dyDescent="0.25">
      <c r="A131" s="48" t="s">
        <v>178</v>
      </c>
      <c r="B131" s="61">
        <v>2015</v>
      </c>
      <c r="C131" s="62">
        <v>10.5</v>
      </c>
      <c r="D131" s="30">
        <f t="shared" si="44"/>
        <v>116</v>
      </c>
      <c r="E131" s="62">
        <v>2.68</v>
      </c>
      <c r="F131" s="34">
        <f t="shared" si="45"/>
        <v>47</v>
      </c>
      <c r="G131" s="62">
        <v>22.5</v>
      </c>
      <c r="H131" s="30">
        <f t="shared" si="46"/>
        <v>67</v>
      </c>
      <c r="I131" s="31">
        <f t="shared" si="47"/>
        <v>230</v>
      </c>
      <c r="J131" s="98">
        <f>RANK(I131,Egyéni!$J$3:$J$159,0)</f>
        <v>34</v>
      </c>
      <c r="K131" s="119"/>
      <c r="L131" s="120"/>
    </row>
    <row r="132" spans="1:12" ht="19.5" customHeight="1" thickBot="1" x14ac:dyDescent="0.3">
      <c r="A132" s="48" t="s">
        <v>179</v>
      </c>
      <c r="B132" s="61">
        <v>2015</v>
      </c>
      <c r="C132" s="62">
        <v>10.3</v>
      </c>
      <c r="D132" s="30">
        <f t="shared" si="44"/>
        <v>125</v>
      </c>
      <c r="E132" s="62">
        <v>2.58</v>
      </c>
      <c r="F132" s="34">
        <f t="shared" si="45"/>
        <v>41</v>
      </c>
      <c r="G132" s="62">
        <v>23</v>
      </c>
      <c r="H132" s="30">
        <f t="shared" si="46"/>
        <v>69</v>
      </c>
      <c r="I132" s="31">
        <f t="shared" si="47"/>
        <v>235</v>
      </c>
      <c r="J132" s="98" t="e">
        <f>RANK(I132,Egyéni!$J$3:$J$159,0)</f>
        <v>#N/A</v>
      </c>
      <c r="K132" s="121"/>
      <c r="L132" s="122"/>
    </row>
    <row r="133" spans="1:12" ht="19.5" customHeight="1" x14ac:dyDescent="0.25">
      <c r="A133" s="48" t="s">
        <v>180</v>
      </c>
      <c r="B133" s="61">
        <v>2015</v>
      </c>
      <c r="C133" s="62">
        <v>10.6</v>
      </c>
      <c r="D133" s="30">
        <f t="shared" si="44"/>
        <v>112</v>
      </c>
      <c r="E133" s="62">
        <v>3.1</v>
      </c>
      <c r="F133" s="34">
        <f t="shared" si="45"/>
        <v>71</v>
      </c>
      <c r="G133" s="62">
        <v>26.5</v>
      </c>
      <c r="H133" s="30">
        <f t="shared" si="46"/>
        <v>83</v>
      </c>
      <c r="I133" s="31">
        <f t="shared" si="47"/>
        <v>266</v>
      </c>
      <c r="J133" s="98" t="e">
        <f>RANK(I133,Egyéni!$J$3:$J$159,0)</f>
        <v>#N/A</v>
      </c>
      <c r="K133" s="39" t="s">
        <v>13</v>
      </c>
      <c r="L133" s="57">
        <v>8.0787037037037036E-4</v>
      </c>
    </row>
    <row r="134" spans="1:12" ht="19.5" customHeight="1" thickBot="1" x14ac:dyDescent="0.3">
      <c r="A134" s="50"/>
      <c r="B134" s="61"/>
      <c r="C134" s="64"/>
      <c r="D134" s="32">
        <f t="shared" si="44"/>
        <v>0</v>
      </c>
      <c r="E134" s="64"/>
      <c r="F134" s="32">
        <f t="shared" si="45"/>
        <v>0</v>
      </c>
      <c r="G134" s="64"/>
      <c r="H134" s="32">
        <f t="shared" si="46"/>
        <v>0</v>
      </c>
      <c r="I134" s="33">
        <f t="shared" si="47"/>
        <v>0</v>
      </c>
      <c r="J134" s="46">
        <f>RANK(I134,Egyéni!$J$3:$J$159,0)</f>
        <v>59</v>
      </c>
      <c r="K134" s="115">
        <f>IF(L133&lt;leány!$D$2,0,VLOOKUP(L133,hfut,3,TRUE))</f>
        <v>88</v>
      </c>
      <c r="L134" s="116"/>
    </row>
    <row r="135" spans="1:12" ht="19.5" customHeight="1" x14ac:dyDescent="0.25"/>
    <row r="136" spans="1:12" ht="19.5" customHeight="1" thickBot="1" x14ac:dyDescent="0.3"/>
    <row r="137" spans="1:12" ht="19.5" customHeight="1" thickBot="1" x14ac:dyDescent="0.3">
      <c r="A137" s="108" t="s">
        <v>181</v>
      </c>
      <c r="B137" s="109"/>
      <c r="C137" s="109"/>
      <c r="D137" s="109"/>
      <c r="E137" s="109"/>
      <c r="F137" s="109"/>
      <c r="G137" s="109"/>
      <c r="H137" s="109"/>
      <c r="I137" s="109"/>
      <c r="J137" s="110"/>
      <c r="K137" s="111">
        <f>RANK(K139,Csapat!$C$3:P140,0)</f>
        <v>10</v>
      </c>
      <c r="L137" s="112"/>
    </row>
    <row r="138" spans="1:12" ht="19.5" customHeight="1" thickBot="1" x14ac:dyDescent="0.3">
      <c r="A138" s="36" t="s">
        <v>0</v>
      </c>
      <c r="B138" s="37" t="s">
        <v>1</v>
      </c>
      <c r="C138" s="107" t="s">
        <v>2</v>
      </c>
      <c r="D138" s="107"/>
      <c r="E138" s="107" t="s">
        <v>3</v>
      </c>
      <c r="F138" s="107"/>
      <c r="G138" s="107" t="s">
        <v>8</v>
      </c>
      <c r="H138" s="107"/>
      <c r="I138" s="37" t="s">
        <v>6</v>
      </c>
      <c r="J138" s="38" t="s">
        <v>7</v>
      </c>
      <c r="K138" s="113"/>
      <c r="L138" s="114"/>
    </row>
    <row r="139" spans="1:12" ht="19.5" customHeight="1" x14ac:dyDescent="0.25">
      <c r="A139" s="54" t="s">
        <v>182</v>
      </c>
      <c r="B139" s="61">
        <v>2015</v>
      </c>
      <c r="C139" s="52">
        <v>10.3</v>
      </c>
      <c r="D139" s="34">
        <f t="shared" ref="D139:D144" si="48">IF(C139&lt;6.19,0,VLOOKUP(C139,rfut,5,TRUE))</f>
        <v>125</v>
      </c>
      <c r="E139" s="52">
        <v>3.28</v>
      </c>
      <c r="F139" s="34">
        <f t="shared" ref="F139:F144" si="49">IF(E139&lt;1.79,0,VLOOKUP(E139,távol,4,TRUE))</f>
        <v>82</v>
      </c>
      <c r="G139" s="52">
        <v>23</v>
      </c>
      <c r="H139" s="34">
        <f t="shared" ref="H139:H144" si="50">IF(G139&lt;4,0,VLOOKUP(G139,kisl,2,TRUE))</f>
        <v>69</v>
      </c>
      <c r="I139" s="35">
        <f t="shared" ref="I139:I144" si="51">SUM(D139,F139,H139)</f>
        <v>276</v>
      </c>
      <c r="J139" s="97" t="e">
        <f>RANK(I139,Egyéni!$J$3:$J$159,0)</f>
        <v>#N/A</v>
      </c>
      <c r="K139" s="117">
        <f>SUM(I139:I144)-MIN(I139:I144)+K144</f>
        <v>1198</v>
      </c>
      <c r="L139" s="118"/>
    </row>
    <row r="140" spans="1:12" ht="19.5" customHeight="1" x14ac:dyDescent="0.25">
      <c r="A140" s="48" t="s">
        <v>183</v>
      </c>
      <c r="B140" s="61">
        <v>2016</v>
      </c>
      <c r="C140" s="53">
        <v>11.3</v>
      </c>
      <c r="D140" s="30">
        <f t="shared" si="48"/>
        <v>83</v>
      </c>
      <c r="E140" s="53">
        <v>2.73</v>
      </c>
      <c r="F140" s="34">
        <f t="shared" si="49"/>
        <v>50</v>
      </c>
      <c r="G140" s="53">
        <v>14</v>
      </c>
      <c r="H140" s="30">
        <f t="shared" si="50"/>
        <v>35</v>
      </c>
      <c r="I140" s="31">
        <f t="shared" si="51"/>
        <v>168</v>
      </c>
      <c r="J140" s="98" t="e">
        <f>RANK(I140,Egyéni!$J$3:$J$159,0)</f>
        <v>#N/A</v>
      </c>
      <c r="K140" s="119"/>
      <c r="L140" s="120"/>
    </row>
    <row r="141" spans="1:12" ht="19.5" customHeight="1" x14ac:dyDescent="0.25">
      <c r="A141" s="48" t="s">
        <v>184</v>
      </c>
      <c r="B141" s="61">
        <v>2015</v>
      </c>
      <c r="C141" s="62">
        <v>10.199999999999999</v>
      </c>
      <c r="D141" s="30">
        <f t="shared" si="48"/>
        <v>130</v>
      </c>
      <c r="E141" s="62">
        <v>3.16</v>
      </c>
      <c r="F141" s="34">
        <f t="shared" si="49"/>
        <v>75</v>
      </c>
      <c r="G141" s="62">
        <v>19</v>
      </c>
      <c r="H141" s="30">
        <f t="shared" si="50"/>
        <v>54</v>
      </c>
      <c r="I141" s="31">
        <f t="shared" si="51"/>
        <v>259</v>
      </c>
      <c r="J141" s="98" t="e">
        <f>RANK(I141,Egyéni!$J$3:$J$159,0)</f>
        <v>#N/A</v>
      </c>
      <c r="K141" s="119"/>
      <c r="L141" s="120"/>
    </row>
    <row r="142" spans="1:12" ht="19.5" customHeight="1" thickBot="1" x14ac:dyDescent="0.3">
      <c r="A142" s="48" t="s">
        <v>185</v>
      </c>
      <c r="B142" s="61">
        <v>2015</v>
      </c>
      <c r="C142" s="62">
        <v>11.2</v>
      </c>
      <c r="D142" s="30">
        <f t="shared" si="48"/>
        <v>87</v>
      </c>
      <c r="E142" s="62">
        <v>2.99</v>
      </c>
      <c r="F142" s="34">
        <f t="shared" si="49"/>
        <v>65</v>
      </c>
      <c r="G142" s="62">
        <v>14</v>
      </c>
      <c r="H142" s="30">
        <f t="shared" si="50"/>
        <v>35</v>
      </c>
      <c r="I142" s="31">
        <f t="shared" si="51"/>
        <v>187</v>
      </c>
      <c r="J142" s="98" t="e">
        <f>RANK(I142,Egyéni!$J$3:$J$159,0)</f>
        <v>#N/A</v>
      </c>
      <c r="K142" s="121"/>
      <c r="L142" s="122"/>
    </row>
    <row r="143" spans="1:12" ht="19.5" customHeight="1" x14ac:dyDescent="0.25">
      <c r="A143" s="48" t="s">
        <v>186</v>
      </c>
      <c r="B143" s="61">
        <v>2016</v>
      </c>
      <c r="C143" s="62">
        <v>11</v>
      </c>
      <c r="D143" s="30">
        <f t="shared" si="48"/>
        <v>95</v>
      </c>
      <c r="E143" s="62">
        <v>2.94</v>
      </c>
      <c r="F143" s="34">
        <f t="shared" si="49"/>
        <v>62</v>
      </c>
      <c r="G143" s="62">
        <v>17</v>
      </c>
      <c r="H143" s="30">
        <f t="shared" si="50"/>
        <v>46</v>
      </c>
      <c r="I143" s="31">
        <f t="shared" si="51"/>
        <v>203</v>
      </c>
      <c r="J143" s="98" t="e">
        <f>RANK(I143,Egyéni!$J$3:$J$159,0)</f>
        <v>#N/A</v>
      </c>
      <c r="K143" s="39" t="s">
        <v>13</v>
      </c>
      <c r="L143" s="57">
        <v>8.2407407407407408E-4</v>
      </c>
    </row>
    <row r="144" spans="1:12" ht="19.5" customHeight="1" thickBot="1" x14ac:dyDescent="0.3">
      <c r="A144" s="50" t="s">
        <v>187</v>
      </c>
      <c r="B144" s="61">
        <v>2016</v>
      </c>
      <c r="C144" s="64">
        <v>10.6</v>
      </c>
      <c r="D144" s="32">
        <f t="shared" si="48"/>
        <v>112</v>
      </c>
      <c r="E144" s="64">
        <v>2.69</v>
      </c>
      <c r="F144" s="32">
        <f t="shared" si="49"/>
        <v>47</v>
      </c>
      <c r="G144" s="64">
        <v>15</v>
      </c>
      <c r="H144" s="32">
        <f t="shared" si="50"/>
        <v>39</v>
      </c>
      <c r="I144" s="33">
        <f t="shared" si="51"/>
        <v>198</v>
      </c>
      <c r="J144" s="46" t="e">
        <f>RANK(I144,Egyéni!$J$3:$J$159,0)</f>
        <v>#N/A</v>
      </c>
      <c r="K144" s="115">
        <f>IF(L143&lt;leány!$D$2,0,VLOOKUP(L143,hfut,3,TRUE))</f>
        <v>75</v>
      </c>
      <c r="L144" s="116"/>
    </row>
    <row r="145" spans="1:15" ht="19.5" customHeight="1" x14ac:dyDescent="0.25"/>
    <row r="146" spans="1:15" ht="19.5" customHeight="1" thickBot="1" x14ac:dyDescent="0.3"/>
    <row r="147" spans="1:15" ht="19.5" customHeight="1" thickBot="1" x14ac:dyDescent="0.3">
      <c r="A147" s="108" t="s">
        <v>188</v>
      </c>
      <c r="B147" s="109"/>
      <c r="C147" s="109"/>
      <c r="D147" s="109"/>
      <c r="E147" s="109"/>
      <c r="F147" s="109"/>
      <c r="G147" s="109"/>
      <c r="H147" s="109"/>
      <c r="I147" s="109"/>
      <c r="J147" s="110"/>
      <c r="K147" s="111">
        <f>RANK(K149,Csapat!$C$3:P150,0)</f>
        <v>9</v>
      </c>
      <c r="L147" s="112"/>
    </row>
    <row r="148" spans="1:15" ht="19.5" customHeight="1" thickBot="1" x14ac:dyDescent="0.3">
      <c r="A148" s="36" t="s">
        <v>0</v>
      </c>
      <c r="B148" s="37" t="s">
        <v>1</v>
      </c>
      <c r="C148" s="107" t="s">
        <v>2</v>
      </c>
      <c r="D148" s="107"/>
      <c r="E148" s="107" t="s">
        <v>3</v>
      </c>
      <c r="F148" s="107"/>
      <c r="G148" s="107" t="s">
        <v>8</v>
      </c>
      <c r="H148" s="107"/>
      <c r="I148" s="37" t="s">
        <v>6</v>
      </c>
      <c r="J148" s="38" t="s">
        <v>7</v>
      </c>
      <c r="K148" s="113"/>
      <c r="L148" s="114"/>
    </row>
    <row r="149" spans="1:15" ht="19.5" customHeight="1" x14ac:dyDescent="0.25">
      <c r="A149" s="54" t="s">
        <v>189</v>
      </c>
      <c r="B149" s="61">
        <v>2015</v>
      </c>
      <c r="C149" s="52">
        <v>10.3</v>
      </c>
      <c r="D149" s="34">
        <f t="shared" ref="D149:D154" si="52">IF(C149&lt;6.19,0,VLOOKUP(C149,rfut,5,TRUE))</f>
        <v>125</v>
      </c>
      <c r="E149" s="52">
        <v>3.08</v>
      </c>
      <c r="F149" s="34">
        <f t="shared" ref="F149:F154" si="53">IF(E149&lt;1.79,0,VLOOKUP(E149,távol,4,TRUE))</f>
        <v>70</v>
      </c>
      <c r="G149" s="52">
        <v>18</v>
      </c>
      <c r="H149" s="34">
        <f t="shared" ref="H149:H154" si="54">IF(G149&lt;4,0,VLOOKUP(G149,kisl,2,TRUE))</f>
        <v>50</v>
      </c>
      <c r="I149" s="35">
        <f t="shared" ref="I149:I154" si="55">SUM(D149,F149,H149)</f>
        <v>245</v>
      </c>
      <c r="J149" s="97" t="e">
        <f>RANK(I149,Egyéni!$J$3:$J$159,0)</f>
        <v>#N/A</v>
      </c>
      <c r="K149" s="117">
        <f>SUM(I149:I154)-MIN(I149:I154)+K154</f>
        <v>1280</v>
      </c>
      <c r="L149" s="118"/>
    </row>
    <row r="150" spans="1:15" ht="19.5" customHeight="1" x14ac:dyDescent="0.25">
      <c r="A150" s="48" t="s">
        <v>190</v>
      </c>
      <c r="B150" s="61">
        <v>2015</v>
      </c>
      <c r="C150" s="53">
        <v>11.1</v>
      </c>
      <c r="D150" s="30">
        <f t="shared" si="52"/>
        <v>91</v>
      </c>
      <c r="E150" s="53">
        <v>2.88</v>
      </c>
      <c r="F150" s="34">
        <f t="shared" si="53"/>
        <v>59</v>
      </c>
      <c r="G150" s="53">
        <v>17</v>
      </c>
      <c r="H150" s="30">
        <f t="shared" si="54"/>
        <v>46</v>
      </c>
      <c r="I150" s="31">
        <f t="shared" si="55"/>
        <v>196</v>
      </c>
      <c r="J150" s="98" t="e">
        <f>RANK(I150,Egyéni!$J$3:$J$159,0)</f>
        <v>#N/A</v>
      </c>
      <c r="K150" s="119"/>
      <c r="L150" s="120"/>
    </row>
    <row r="151" spans="1:15" ht="19.5" customHeight="1" x14ac:dyDescent="0.25">
      <c r="A151" s="48" t="s">
        <v>191</v>
      </c>
      <c r="B151" s="61">
        <v>2015</v>
      </c>
      <c r="C151" s="62">
        <v>10.5</v>
      </c>
      <c r="D151" s="30">
        <f t="shared" si="52"/>
        <v>116</v>
      </c>
      <c r="E151" s="62">
        <v>3.27</v>
      </c>
      <c r="F151" s="34">
        <f t="shared" si="53"/>
        <v>81</v>
      </c>
      <c r="G151" s="62">
        <v>18</v>
      </c>
      <c r="H151" s="30">
        <f t="shared" si="54"/>
        <v>50</v>
      </c>
      <c r="I151" s="31">
        <f t="shared" si="55"/>
        <v>247</v>
      </c>
      <c r="J151" s="98">
        <f>RANK(I151,Egyéni!$J$3:$J$159,0)</f>
        <v>30</v>
      </c>
      <c r="K151" s="119"/>
      <c r="L151" s="120"/>
      <c r="O151" s="58"/>
    </row>
    <row r="152" spans="1:15" ht="19.5" customHeight="1" thickBot="1" x14ac:dyDescent="0.3">
      <c r="A152" s="48" t="s">
        <v>192</v>
      </c>
      <c r="B152" s="61">
        <v>2015</v>
      </c>
      <c r="C152" s="62">
        <v>10.1</v>
      </c>
      <c r="D152" s="30">
        <f t="shared" si="52"/>
        <v>134</v>
      </c>
      <c r="E152" s="62">
        <v>3.24</v>
      </c>
      <c r="F152" s="34">
        <f t="shared" si="53"/>
        <v>80</v>
      </c>
      <c r="G152" s="62">
        <v>24</v>
      </c>
      <c r="H152" s="30">
        <f t="shared" si="54"/>
        <v>73</v>
      </c>
      <c r="I152" s="31">
        <f t="shared" si="55"/>
        <v>287</v>
      </c>
      <c r="J152" s="98" t="e">
        <f>RANK(I152,Egyéni!$J$3:$J$159,0)</f>
        <v>#N/A</v>
      </c>
      <c r="K152" s="121"/>
      <c r="L152" s="122"/>
    </row>
    <row r="153" spans="1:15" ht="19.5" customHeight="1" x14ac:dyDescent="0.25">
      <c r="A153" s="48" t="s">
        <v>193</v>
      </c>
      <c r="B153" s="61">
        <v>2015</v>
      </c>
      <c r="C153" s="62">
        <v>10.8</v>
      </c>
      <c r="D153" s="30">
        <f t="shared" si="52"/>
        <v>103</v>
      </c>
      <c r="E153" s="62">
        <v>2.82</v>
      </c>
      <c r="F153" s="34">
        <f t="shared" si="53"/>
        <v>55</v>
      </c>
      <c r="G153" s="62">
        <v>16</v>
      </c>
      <c r="H153" s="30">
        <f t="shared" si="54"/>
        <v>43</v>
      </c>
      <c r="I153" s="31">
        <f t="shared" si="55"/>
        <v>201</v>
      </c>
      <c r="J153" s="98" t="e">
        <f>RANK(I153,Egyéni!$J$3:$J$159,0)</f>
        <v>#N/A</v>
      </c>
      <c r="K153" s="39" t="s">
        <v>13</v>
      </c>
      <c r="L153" s="57">
        <v>7.8819444444444434E-4</v>
      </c>
    </row>
    <row r="154" spans="1:15" ht="19.5" customHeight="1" thickBot="1" x14ac:dyDescent="0.3">
      <c r="A154" s="50" t="s">
        <v>194</v>
      </c>
      <c r="B154" s="61">
        <v>2015</v>
      </c>
      <c r="C154" s="64">
        <v>10.9</v>
      </c>
      <c r="D154" s="32">
        <f t="shared" si="52"/>
        <v>99</v>
      </c>
      <c r="E154" s="64">
        <v>2.81</v>
      </c>
      <c r="F154" s="32">
        <f t="shared" si="53"/>
        <v>54</v>
      </c>
      <c r="G154" s="64">
        <v>15</v>
      </c>
      <c r="H154" s="32">
        <f t="shared" si="54"/>
        <v>39</v>
      </c>
      <c r="I154" s="33">
        <f t="shared" si="55"/>
        <v>192</v>
      </c>
      <c r="J154" s="46">
        <f>RANK(I154,Egyéni!$J$3:$J$159,0)</f>
        <v>50</v>
      </c>
      <c r="K154" s="115">
        <f>IF(L153&lt;leány!$D$2,0,VLOOKUP(L153,hfut,3,TRUE))</f>
        <v>104</v>
      </c>
      <c r="L154" s="116"/>
    </row>
    <row r="155" spans="1:15" ht="19.5" customHeight="1" x14ac:dyDescent="0.25"/>
    <row r="156" spans="1:15" ht="19.5" customHeight="1" thickBot="1" x14ac:dyDescent="0.3"/>
    <row r="157" spans="1:15" ht="19.5" customHeight="1" thickBot="1" x14ac:dyDescent="0.3">
      <c r="A157" s="108" t="s">
        <v>195</v>
      </c>
      <c r="B157" s="109"/>
      <c r="C157" s="109"/>
      <c r="D157" s="109"/>
      <c r="E157" s="109"/>
      <c r="F157" s="109"/>
      <c r="G157" s="109"/>
      <c r="H157" s="109"/>
      <c r="I157" s="109"/>
      <c r="J157" s="110"/>
      <c r="K157" s="111">
        <f>RANK(K159,Csapat!$C$3:P160,0)</f>
        <v>3</v>
      </c>
      <c r="L157" s="112"/>
    </row>
    <row r="158" spans="1:15" ht="19.5" customHeight="1" thickBot="1" x14ac:dyDescent="0.3">
      <c r="A158" s="36" t="s">
        <v>0</v>
      </c>
      <c r="B158" s="37" t="s">
        <v>1</v>
      </c>
      <c r="C158" s="107" t="s">
        <v>2</v>
      </c>
      <c r="D158" s="107"/>
      <c r="E158" s="107" t="s">
        <v>3</v>
      </c>
      <c r="F158" s="107"/>
      <c r="G158" s="107" t="s">
        <v>8</v>
      </c>
      <c r="H158" s="107"/>
      <c r="I158" s="37" t="s">
        <v>6</v>
      </c>
      <c r="J158" s="38" t="s">
        <v>7</v>
      </c>
      <c r="K158" s="113"/>
      <c r="L158" s="114"/>
    </row>
    <row r="159" spans="1:15" ht="19.5" customHeight="1" x14ac:dyDescent="0.25">
      <c r="A159" s="54" t="s">
        <v>196</v>
      </c>
      <c r="B159" s="61">
        <v>2015</v>
      </c>
      <c r="C159" s="52">
        <v>9.6</v>
      </c>
      <c r="D159" s="34">
        <f t="shared" ref="D159:D164" si="56">IF(C159&lt;6.19,0,VLOOKUP(C159,rfut,5,TRUE))</f>
        <v>157</v>
      </c>
      <c r="E159" s="52">
        <v>3.56</v>
      </c>
      <c r="F159" s="34">
        <f t="shared" ref="F159:F164" si="57">IF(E159&lt;1.79,0,VLOOKUP(E159,távol,4,TRUE))</f>
        <v>98</v>
      </c>
      <c r="G159" s="52">
        <v>30</v>
      </c>
      <c r="H159" s="34">
        <f t="shared" ref="H159:H164" si="58">IF(G159&lt;4,0,VLOOKUP(G159,kisl,2,TRUE))</f>
        <v>97</v>
      </c>
      <c r="I159" s="35">
        <f t="shared" ref="I159:I164" si="59">SUM(D159,F159,H159)</f>
        <v>352</v>
      </c>
      <c r="J159" s="97" t="e">
        <f>RANK(I159,Egyéni!$J$3:$J$159,0)</f>
        <v>#N/A</v>
      </c>
      <c r="K159" s="117">
        <f>SUM(I159:I164)-MIN(I159:I164)+K164</f>
        <v>1583</v>
      </c>
      <c r="L159" s="118"/>
    </row>
    <row r="160" spans="1:15" ht="19.5" customHeight="1" x14ac:dyDescent="0.25">
      <c r="A160" s="48" t="s">
        <v>197</v>
      </c>
      <c r="B160" s="61">
        <v>2015</v>
      </c>
      <c r="C160" s="53">
        <v>11</v>
      </c>
      <c r="D160" s="30">
        <f t="shared" si="56"/>
        <v>95</v>
      </c>
      <c r="E160" s="53">
        <v>2.87</v>
      </c>
      <c r="F160" s="34">
        <f t="shared" si="57"/>
        <v>58</v>
      </c>
      <c r="G160" s="53">
        <v>15</v>
      </c>
      <c r="H160" s="30">
        <f t="shared" si="58"/>
        <v>39</v>
      </c>
      <c r="I160" s="31">
        <f t="shared" si="59"/>
        <v>192</v>
      </c>
      <c r="J160" s="98">
        <f>RANK(I160,Egyéni!$J$3:$J$159,0)</f>
        <v>50</v>
      </c>
      <c r="K160" s="119"/>
      <c r="L160" s="120"/>
    </row>
    <row r="161" spans="1:12" ht="19.5" customHeight="1" x14ac:dyDescent="0.25">
      <c r="A161" s="48" t="s">
        <v>198</v>
      </c>
      <c r="B161" s="61">
        <v>2015</v>
      </c>
      <c r="C161" s="62">
        <v>10.7</v>
      </c>
      <c r="D161" s="30">
        <f t="shared" si="56"/>
        <v>108</v>
      </c>
      <c r="E161" s="62">
        <v>3.09</v>
      </c>
      <c r="F161" s="34">
        <f t="shared" si="57"/>
        <v>71</v>
      </c>
      <c r="G161" s="62">
        <v>21</v>
      </c>
      <c r="H161" s="30">
        <f t="shared" si="58"/>
        <v>62</v>
      </c>
      <c r="I161" s="31">
        <f t="shared" si="59"/>
        <v>241</v>
      </c>
      <c r="J161" s="98" t="e">
        <f>RANK(I161,Egyéni!$J$3:$J$159,0)</f>
        <v>#N/A</v>
      </c>
      <c r="K161" s="119"/>
      <c r="L161" s="120"/>
    </row>
    <row r="162" spans="1:12" ht="19.5" customHeight="1" thickBot="1" x14ac:dyDescent="0.3">
      <c r="A162" s="48" t="s">
        <v>199</v>
      </c>
      <c r="B162" s="61">
        <v>2015</v>
      </c>
      <c r="C162" s="62">
        <v>10.8</v>
      </c>
      <c r="D162" s="30">
        <f t="shared" si="56"/>
        <v>103</v>
      </c>
      <c r="E162" s="62">
        <v>3.32</v>
      </c>
      <c r="F162" s="34">
        <f t="shared" si="57"/>
        <v>84</v>
      </c>
      <c r="G162" s="62">
        <v>19</v>
      </c>
      <c r="H162" s="30">
        <f t="shared" si="58"/>
        <v>54</v>
      </c>
      <c r="I162" s="31">
        <f t="shared" si="59"/>
        <v>241</v>
      </c>
      <c r="J162" s="98" t="e">
        <f>RANK(I162,Egyéni!$J$3:$J$159,0)</f>
        <v>#N/A</v>
      </c>
      <c r="K162" s="121"/>
      <c r="L162" s="122"/>
    </row>
    <row r="163" spans="1:12" ht="19.5" customHeight="1" x14ac:dyDescent="0.25">
      <c r="A163" s="48" t="s">
        <v>200</v>
      </c>
      <c r="B163" s="61">
        <v>2016</v>
      </c>
      <c r="C163" s="62">
        <v>9.9</v>
      </c>
      <c r="D163" s="30">
        <f t="shared" si="56"/>
        <v>143</v>
      </c>
      <c r="E163" s="62">
        <v>3.32</v>
      </c>
      <c r="F163" s="34">
        <f t="shared" si="57"/>
        <v>84</v>
      </c>
      <c r="G163" s="62">
        <v>21</v>
      </c>
      <c r="H163" s="30">
        <f t="shared" si="58"/>
        <v>62</v>
      </c>
      <c r="I163" s="31">
        <f t="shared" si="59"/>
        <v>289</v>
      </c>
      <c r="J163" s="98" t="e">
        <f>RANK(I163,Egyéni!$J$3:$J$159,0)</f>
        <v>#N/A</v>
      </c>
      <c r="K163" s="39" t="s">
        <v>13</v>
      </c>
      <c r="L163" s="57">
        <v>7.7662037037037033E-4</v>
      </c>
    </row>
    <row r="164" spans="1:12" ht="19.5" customHeight="1" thickBot="1" x14ac:dyDescent="0.3">
      <c r="A164" s="50" t="s">
        <v>201</v>
      </c>
      <c r="B164" s="61">
        <v>2015</v>
      </c>
      <c r="C164" s="64">
        <v>9.4</v>
      </c>
      <c r="D164" s="32">
        <f t="shared" si="56"/>
        <v>166</v>
      </c>
      <c r="E164" s="64">
        <v>3.61</v>
      </c>
      <c r="F164" s="32">
        <f t="shared" si="57"/>
        <v>101</v>
      </c>
      <c r="G164" s="64">
        <v>25.5</v>
      </c>
      <c r="H164" s="32">
        <f t="shared" si="58"/>
        <v>79</v>
      </c>
      <c r="I164" s="33">
        <f t="shared" si="59"/>
        <v>346</v>
      </c>
      <c r="J164" s="46" t="e">
        <f>RANK(I164,Egyéni!$J$3:$J$159,0)</f>
        <v>#N/A</v>
      </c>
      <c r="K164" s="115">
        <f>IF(L163&lt;leány!$D$2,0,VLOOKUP(L163,hfut,3,TRUE))</f>
        <v>114</v>
      </c>
      <c r="L164" s="116"/>
    </row>
    <row r="165" spans="1:12" ht="19.5" customHeight="1" x14ac:dyDescent="0.25"/>
    <row r="166" spans="1:12" ht="19.5" customHeight="1" thickBot="1" x14ac:dyDescent="0.3"/>
    <row r="167" spans="1:12" ht="19.5" customHeight="1" thickBot="1" x14ac:dyDescent="0.3">
      <c r="A167" s="108"/>
      <c r="B167" s="109"/>
      <c r="C167" s="109"/>
      <c r="D167" s="109"/>
      <c r="E167" s="109"/>
      <c r="F167" s="109"/>
      <c r="G167" s="109"/>
      <c r="H167" s="109"/>
      <c r="I167" s="109"/>
      <c r="J167" s="110"/>
      <c r="K167" s="111">
        <f>RANK(K169,Csapat!$C$3:P170,0)</f>
        <v>15</v>
      </c>
      <c r="L167" s="112"/>
    </row>
    <row r="168" spans="1:12" ht="19.5" customHeight="1" thickBot="1" x14ac:dyDescent="0.3">
      <c r="A168" s="36" t="s">
        <v>0</v>
      </c>
      <c r="B168" s="37" t="s">
        <v>1</v>
      </c>
      <c r="C168" s="107" t="s">
        <v>2</v>
      </c>
      <c r="D168" s="107"/>
      <c r="E168" s="107" t="s">
        <v>3</v>
      </c>
      <c r="F168" s="107"/>
      <c r="G168" s="107" t="s">
        <v>8</v>
      </c>
      <c r="H168" s="107"/>
      <c r="I168" s="37" t="s">
        <v>6</v>
      </c>
      <c r="J168" s="38" t="s">
        <v>7</v>
      </c>
      <c r="K168" s="113"/>
      <c r="L168" s="114"/>
    </row>
    <row r="169" spans="1:12" ht="19.5" customHeight="1" x14ac:dyDescent="0.25">
      <c r="A169" s="54"/>
      <c r="B169" s="61"/>
      <c r="C169" s="52"/>
      <c r="D169" s="34">
        <f t="shared" ref="D169:D174" si="60">IF(C169&lt;6.19,0,VLOOKUP(C169,rfut,5,TRUE))</f>
        <v>0</v>
      </c>
      <c r="E169" s="52"/>
      <c r="F169" s="34">
        <f t="shared" ref="F169:F174" si="61">IF(E169&lt;1.79,0,VLOOKUP(E169,távol,4,TRUE))</f>
        <v>0</v>
      </c>
      <c r="G169" s="52"/>
      <c r="H169" s="34">
        <f t="shared" ref="H169:H174" si="62">IF(G169&lt;4,0,VLOOKUP(G169,kisl,2,TRUE))</f>
        <v>0</v>
      </c>
      <c r="I169" s="35">
        <f t="shared" ref="I169:I174" si="63">SUM(D169,F169,H169)</f>
        <v>0</v>
      </c>
      <c r="J169" s="97">
        <f>RANK(I169,Egyéni!$J$3:$J$159,0)</f>
        <v>59</v>
      </c>
      <c r="K169" s="117">
        <f>SUM(I169:I174)-MIN(I169:I174)+K174</f>
        <v>0</v>
      </c>
      <c r="L169" s="118"/>
    </row>
    <row r="170" spans="1:12" ht="19.5" customHeight="1" x14ac:dyDescent="0.25">
      <c r="A170" s="48"/>
      <c r="B170" s="61"/>
      <c r="C170" s="53"/>
      <c r="D170" s="30">
        <f t="shared" si="60"/>
        <v>0</v>
      </c>
      <c r="E170" s="53"/>
      <c r="F170" s="34">
        <f t="shared" si="61"/>
        <v>0</v>
      </c>
      <c r="G170" s="53"/>
      <c r="H170" s="30">
        <f t="shared" si="62"/>
        <v>0</v>
      </c>
      <c r="I170" s="31">
        <f t="shared" si="63"/>
        <v>0</v>
      </c>
      <c r="J170" s="98">
        <f>RANK(I170,Egyéni!$J$3:$J$159,0)</f>
        <v>59</v>
      </c>
      <c r="K170" s="119"/>
      <c r="L170" s="120"/>
    </row>
    <row r="171" spans="1:12" ht="19.5" customHeight="1" x14ac:dyDescent="0.25">
      <c r="A171" s="48"/>
      <c r="B171" s="61"/>
      <c r="C171" s="62"/>
      <c r="D171" s="30">
        <f t="shared" si="60"/>
        <v>0</v>
      </c>
      <c r="E171" s="62"/>
      <c r="F171" s="34">
        <f t="shared" si="61"/>
        <v>0</v>
      </c>
      <c r="G171" s="62"/>
      <c r="H171" s="30">
        <f t="shared" si="62"/>
        <v>0</v>
      </c>
      <c r="I171" s="31">
        <f t="shared" si="63"/>
        <v>0</v>
      </c>
      <c r="J171" s="98">
        <f>RANK(I171,Egyéni!$J$3:$J$159,0)</f>
        <v>59</v>
      </c>
      <c r="K171" s="119"/>
      <c r="L171" s="120"/>
    </row>
    <row r="172" spans="1:12" ht="19.5" customHeight="1" thickBot="1" x14ac:dyDescent="0.3">
      <c r="A172" s="48"/>
      <c r="B172" s="61"/>
      <c r="C172" s="62"/>
      <c r="D172" s="30">
        <f t="shared" si="60"/>
        <v>0</v>
      </c>
      <c r="E172" s="62"/>
      <c r="F172" s="34">
        <f t="shared" si="61"/>
        <v>0</v>
      </c>
      <c r="G172" s="62"/>
      <c r="H172" s="30">
        <f t="shared" si="62"/>
        <v>0</v>
      </c>
      <c r="I172" s="31">
        <f t="shared" si="63"/>
        <v>0</v>
      </c>
      <c r="J172" s="98">
        <f>RANK(I172,Egyéni!$J$3:$J$159,0)</f>
        <v>59</v>
      </c>
      <c r="K172" s="121"/>
      <c r="L172" s="122"/>
    </row>
    <row r="173" spans="1:12" ht="19.5" customHeight="1" x14ac:dyDescent="0.25">
      <c r="A173" s="48"/>
      <c r="B173" s="61"/>
      <c r="C173" s="62"/>
      <c r="D173" s="30">
        <f t="shared" si="60"/>
        <v>0</v>
      </c>
      <c r="E173" s="62"/>
      <c r="F173" s="34">
        <f t="shared" si="61"/>
        <v>0</v>
      </c>
      <c r="G173" s="62"/>
      <c r="H173" s="30">
        <f t="shared" si="62"/>
        <v>0</v>
      </c>
      <c r="I173" s="31">
        <f t="shared" si="63"/>
        <v>0</v>
      </c>
      <c r="J173" s="98">
        <f>RANK(I173,Egyéni!$J$3:$J$159,0)</f>
        <v>59</v>
      </c>
      <c r="K173" s="39" t="s">
        <v>13</v>
      </c>
      <c r="L173" s="57"/>
    </row>
    <row r="174" spans="1:12" ht="19.5" customHeight="1" thickBot="1" x14ac:dyDescent="0.3">
      <c r="A174" s="50"/>
      <c r="B174" s="61"/>
      <c r="C174" s="64"/>
      <c r="D174" s="32">
        <f t="shared" si="60"/>
        <v>0</v>
      </c>
      <c r="E174" s="64"/>
      <c r="F174" s="32">
        <f t="shared" si="61"/>
        <v>0</v>
      </c>
      <c r="G174" s="64"/>
      <c r="H174" s="32">
        <f t="shared" si="62"/>
        <v>0</v>
      </c>
      <c r="I174" s="33">
        <f t="shared" si="63"/>
        <v>0</v>
      </c>
      <c r="J174" s="46">
        <f>RANK(I174,Egyéni!$J$3:$J$159,0)</f>
        <v>59</v>
      </c>
      <c r="K174" s="115">
        <f>IF(L173&lt;leány!$D$2,0,VLOOKUP(L173,hfut,3,TRUE))</f>
        <v>0</v>
      </c>
      <c r="L174" s="116"/>
    </row>
    <row r="175" spans="1:12" ht="19.5" customHeight="1" x14ac:dyDescent="0.25"/>
    <row r="176" spans="1:12" ht="19.5" customHeight="1" thickBot="1" x14ac:dyDescent="0.3"/>
    <row r="177" spans="1:12" ht="19.5" customHeight="1" thickBot="1" x14ac:dyDescent="0.3">
      <c r="A177" s="108"/>
      <c r="B177" s="109"/>
      <c r="C177" s="109"/>
      <c r="D177" s="109"/>
      <c r="E177" s="109"/>
      <c r="F177" s="109"/>
      <c r="G177" s="109"/>
      <c r="H177" s="109"/>
      <c r="I177" s="109"/>
      <c r="J177" s="110"/>
      <c r="K177" s="111">
        <f>RANK(K179,Csapat!$C$3:P180,0)</f>
        <v>15</v>
      </c>
      <c r="L177" s="112"/>
    </row>
    <row r="178" spans="1:12" ht="19.5" customHeight="1" thickBot="1" x14ac:dyDescent="0.3">
      <c r="A178" s="36" t="s">
        <v>0</v>
      </c>
      <c r="B178" s="37" t="s">
        <v>1</v>
      </c>
      <c r="C178" s="107" t="s">
        <v>2</v>
      </c>
      <c r="D178" s="107"/>
      <c r="E178" s="107" t="s">
        <v>3</v>
      </c>
      <c r="F178" s="107"/>
      <c r="G178" s="107" t="s">
        <v>8</v>
      </c>
      <c r="H178" s="107"/>
      <c r="I178" s="37" t="s">
        <v>6</v>
      </c>
      <c r="J178" s="38" t="s">
        <v>7</v>
      </c>
      <c r="K178" s="113"/>
      <c r="L178" s="114"/>
    </row>
    <row r="179" spans="1:12" ht="19.5" customHeight="1" x14ac:dyDescent="0.25">
      <c r="A179" s="54"/>
      <c r="B179" s="61"/>
      <c r="C179" s="52"/>
      <c r="D179" s="34">
        <f t="shared" ref="D179:D184" si="64">IF(C179&lt;6.19,0,VLOOKUP(C179,rfut,5,TRUE))</f>
        <v>0</v>
      </c>
      <c r="E179" s="52"/>
      <c r="F179" s="34">
        <f t="shared" ref="F179:F184" si="65">IF(E179&lt;1.79,0,VLOOKUP(E179,távol,4,TRUE))</f>
        <v>0</v>
      </c>
      <c r="G179" s="52"/>
      <c r="H179" s="34">
        <f t="shared" ref="H179:H184" si="66">IF(G179&lt;4,0,VLOOKUP(G179,kisl,2,TRUE))</f>
        <v>0</v>
      </c>
      <c r="I179" s="35">
        <f t="shared" ref="I179:I184" si="67">SUM(D179,F179,H179)</f>
        <v>0</v>
      </c>
      <c r="J179" s="97">
        <f>RANK(I179,Egyéni!$J$3:$J$159,0)</f>
        <v>59</v>
      </c>
      <c r="K179" s="117">
        <f>SUM(I179:I184)-MIN(I179:I184)+K184</f>
        <v>0</v>
      </c>
      <c r="L179" s="118"/>
    </row>
    <row r="180" spans="1:12" ht="19.5" customHeight="1" x14ac:dyDescent="0.25">
      <c r="A180" s="48"/>
      <c r="B180" s="61"/>
      <c r="C180" s="53"/>
      <c r="D180" s="30">
        <f t="shared" si="64"/>
        <v>0</v>
      </c>
      <c r="E180" s="53"/>
      <c r="F180" s="34">
        <f t="shared" si="65"/>
        <v>0</v>
      </c>
      <c r="G180" s="53"/>
      <c r="H180" s="30">
        <f t="shared" si="66"/>
        <v>0</v>
      </c>
      <c r="I180" s="31">
        <f t="shared" si="67"/>
        <v>0</v>
      </c>
      <c r="J180" s="98">
        <f>RANK(I180,Egyéni!$J$3:$J$159,0)</f>
        <v>59</v>
      </c>
      <c r="K180" s="119"/>
      <c r="L180" s="120"/>
    </row>
    <row r="181" spans="1:12" ht="19.5" customHeight="1" x14ac:dyDescent="0.25">
      <c r="A181" s="48"/>
      <c r="B181" s="61"/>
      <c r="C181" s="62"/>
      <c r="D181" s="30">
        <f t="shared" si="64"/>
        <v>0</v>
      </c>
      <c r="E181" s="62"/>
      <c r="F181" s="34">
        <f t="shared" si="65"/>
        <v>0</v>
      </c>
      <c r="G181" s="62"/>
      <c r="H181" s="30">
        <f t="shared" si="66"/>
        <v>0</v>
      </c>
      <c r="I181" s="31">
        <f t="shared" si="67"/>
        <v>0</v>
      </c>
      <c r="J181" s="98">
        <f>RANK(I181,Egyéni!$J$3:$J$159,0)</f>
        <v>59</v>
      </c>
      <c r="K181" s="119"/>
      <c r="L181" s="120"/>
    </row>
    <row r="182" spans="1:12" ht="19.5" customHeight="1" thickBot="1" x14ac:dyDescent="0.3">
      <c r="A182" s="48"/>
      <c r="B182" s="61"/>
      <c r="C182" s="62"/>
      <c r="D182" s="30">
        <f t="shared" si="64"/>
        <v>0</v>
      </c>
      <c r="E182" s="62"/>
      <c r="F182" s="34">
        <f t="shared" si="65"/>
        <v>0</v>
      </c>
      <c r="G182" s="62"/>
      <c r="H182" s="30">
        <f t="shared" si="66"/>
        <v>0</v>
      </c>
      <c r="I182" s="31">
        <f t="shared" si="67"/>
        <v>0</v>
      </c>
      <c r="J182" s="98">
        <f>RANK(I182,Egyéni!$J$3:$J$159,0)</f>
        <v>59</v>
      </c>
      <c r="K182" s="121"/>
      <c r="L182" s="122"/>
    </row>
    <row r="183" spans="1:12" ht="19.5" customHeight="1" x14ac:dyDescent="0.25">
      <c r="A183" s="48"/>
      <c r="B183" s="61"/>
      <c r="C183" s="62"/>
      <c r="D183" s="30">
        <f t="shared" si="64"/>
        <v>0</v>
      </c>
      <c r="E183" s="62"/>
      <c r="F183" s="34">
        <f t="shared" si="65"/>
        <v>0</v>
      </c>
      <c r="G183" s="62"/>
      <c r="H183" s="30">
        <f t="shared" si="66"/>
        <v>0</v>
      </c>
      <c r="I183" s="31">
        <f t="shared" si="67"/>
        <v>0</v>
      </c>
      <c r="J183" s="98">
        <f>RANK(I183,Egyéni!$J$3:$J$159,0)</f>
        <v>59</v>
      </c>
      <c r="K183" s="39" t="s">
        <v>13</v>
      </c>
      <c r="L183" s="57"/>
    </row>
    <row r="184" spans="1:12" ht="19.5" customHeight="1" thickBot="1" x14ac:dyDescent="0.3">
      <c r="A184" s="50"/>
      <c r="B184" s="61"/>
      <c r="C184" s="64"/>
      <c r="D184" s="32">
        <f t="shared" si="64"/>
        <v>0</v>
      </c>
      <c r="E184" s="64"/>
      <c r="F184" s="32">
        <f t="shared" si="65"/>
        <v>0</v>
      </c>
      <c r="G184" s="64"/>
      <c r="H184" s="32">
        <f t="shared" si="66"/>
        <v>0</v>
      </c>
      <c r="I184" s="33">
        <f t="shared" si="67"/>
        <v>0</v>
      </c>
      <c r="J184" s="46">
        <f>RANK(I184,Egyéni!$J$3:$J$159,0)</f>
        <v>59</v>
      </c>
      <c r="K184" s="115">
        <f>IF(L183&lt;leány!$D$2,0,VLOOKUP(L183,hfut,3,TRUE))</f>
        <v>0</v>
      </c>
      <c r="L184" s="116"/>
    </row>
    <row r="185" spans="1:12" ht="19.5" customHeight="1" x14ac:dyDescent="0.25"/>
    <row r="186" spans="1:12" ht="19.5" customHeight="1" thickBot="1" x14ac:dyDescent="0.3"/>
    <row r="187" spans="1:12" ht="19.5" customHeight="1" thickBot="1" x14ac:dyDescent="0.3">
      <c r="A187" s="108"/>
      <c r="B187" s="109"/>
      <c r="C187" s="109"/>
      <c r="D187" s="109"/>
      <c r="E187" s="109"/>
      <c r="F187" s="109"/>
      <c r="G187" s="109"/>
      <c r="H187" s="109"/>
      <c r="I187" s="109"/>
      <c r="J187" s="110"/>
      <c r="K187" s="111">
        <f>RANK(K189,Csapat!$C$3:P190,0)</f>
        <v>15</v>
      </c>
      <c r="L187" s="112"/>
    </row>
    <row r="188" spans="1:12" ht="19.5" customHeight="1" thickBot="1" x14ac:dyDescent="0.3">
      <c r="A188" s="36" t="s">
        <v>0</v>
      </c>
      <c r="B188" s="37" t="s">
        <v>1</v>
      </c>
      <c r="C188" s="107" t="s">
        <v>2</v>
      </c>
      <c r="D188" s="107"/>
      <c r="E188" s="107" t="s">
        <v>3</v>
      </c>
      <c r="F188" s="107"/>
      <c r="G188" s="107" t="s">
        <v>8</v>
      </c>
      <c r="H188" s="107"/>
      <c r="I188" s="37" t="s">
        <v>6</v>
      </c>
      <c r="J188" s="38" t="s">
        <v>7</v>
      </c>
      <c r="K188" s="113"/>
      <c r="L188" s="114"/>
    </row>
    <row r="189" spans="1:12" ht="19.5" customHeight="1" x14ac:dyDescent="0.25">
      <c r="A189" s="54"/>
      <c r="B189" s="61"/>
      <c r="C189" s="52"/>
      <c r="D189" s="34">
        <f t="shared" ref="D189:D194" si="68">IF(C189&lt;6.19,0,VLOOKUP(C189,rfut,5,TRUE))</f>
        <v>0</v>
      </c>
      <c r="E189" s="52"/>
      <c r="F189" s="34">
        <f t="shared" ref="F189:F194" si="69">IF(E189&lt;1.79,0,VLOOKUP(E189,távol,4,TRUE))</f>
        <v>0</v>
      </c>
      <c r="G189" s="52"/>
      <c r="H189" s="34">
        <f t="shared" ref="H189:H194" si="70">IF(G189&lt;4,0,VLOOKUP(G189,kisl,2,TRUE))</f>
        <v>0</v>
      </c>
      <c r="I189" s="35">
        <f t="shared" ref="I189:I194" si="71">SUM(D189,F189,H189)</f>
        <v>0</v>
      </c>
      <c r="J189" s="97">
        <f>RANK(I189,Egyéni!$J$3:$J$159,0)</f>
        <v>59</v>
      </c>
      <c r="K189" s="117">
        <f>SUM(I189:I194)-MIN(I189:I194)+K194</f>
        <v>0</v>
      </c>
      <c r="L189" s="118"/>
    </row>
    <row r="190" spans="1:12" ht="19.5" customHeight="1" x14ac:dyDescent="0.25">
      <c r="A190" s="48"/>
      <c r="B190" s="61"/>
      <c r="C190" s="53"/>
      <c r="D190" s="30">
        <f t="shared" si="68"/>
        <v>0</v>
      </c>
      <c r="E190" s="53"/>
      <c r="F190" s="34">
        <f t="shared" si="69"/>
        <v>0</v>
      </c>
      <c r="G190" s="53"/>
      <c r="H190" s="30">
        <f t="shared" si="70"/>
        <v>0</v>
      </c>
      <c r="I190" s="31">
        <f t="shared" si="71"/>
        <v>0</v>
      </c>
      <c r="J190" s="98">
        <f>RANK(I190,Egyéni!$J$3:$J$159,0)</f>
        <v>59</v>
      </c>
      <c r="K190" s="119"/>
      <c r="L190" s="120"/>
    </row>
    <row r="191" spans="1:12" ht="19.5" customHeight="1" x14ac:dyDescent="0.25">
      <c r="A191" s="48"/>
      <c r="B191" s="61"/>
      <c r="C191" s="62"/>
      <c r="D191" s="30">
        <f t="shared" si="68"/>
        <v>0</v>
      </c>
      <c r="E191" s="62"/>
      <c r="F191" s="34">
        <f t="shared" si="69"/>
        <v>0</v>
      </c>
      <c r="G191" s="62"/>
      <c r="H191" s="30">
        <f t="shared" si="70"/>
        <v>0</v>
      </c>
      <c r="I191" s="31">
        <f t="shared" si="71"/>
        <v>0</v>
      </c>
      <c r="J191" s="98">
        <f>RANK(I191,Egyéni!$J$3:$J$159,0)</f>
        <v>59</v>
      </c>
      <c r="K191" s="119"/>
      <c r="L191" s="120"/>
    </row>
    <row r="192" spans="1:12" ht="19.5" customHeight="1" thickBot="1" x14ac:dyDescent="0.3">
      <c r="A192" s="48"/>
      <c r="B192" s="61"/>
      <c r="C192" s="62"/>
      <c r="D192" s="30">
        <f t="shared" si="68"/>
        <v>0</v>
      </c>
      <c r="E192" s="62"/>
      <c r="F192" s="34">
        <f t="shared" si="69"/>
        <v>0</v>
      </c>
      <c r="G192" s="62"/>
      <c r="H192" s="30">
        <f t="shared" si="70"/>
        <v>0</v>
      </c>
      <c r="I192" s="31">
        <f t="shared" si="71"/>
        <v>0</v>
      </c>
      <c r="J192" s="98">
        <f>RANK(I192,Egyéni!$J$3:$J$159,0)</f>
        <v>59</v>
      </c>
      <c r="K192" s="121"/>
      <c r="L192" s="122"/>
    </row>
    <row r="193" spans="1:12" ht="19.5" customHeight="1" x14ac:dyDescent="0.25">
      <c r="A193" s="48"/>
      <c r="B193" s="61"/>
      <c r="C193" s="62"/>
      <c r="D193" s="30">
        <f t="shared" si="68"/>
        <v>0</v>
      </c>
      <c r="E193" s="62"/>
      <c r="F193" s="34">
        <f t="shared" si="69"/>
        <v>0</v>
      </c>
      <c r="G193" s="62"/>
      <c r="H193" s="30">
        <f t="shared" si="70"/>
        <v>0</v>
      </c>
      <c r="I193" s="31">
        <f t="shared" si="71"/>
        <v>0</v>
      </c>
      <c r="J193" s="98">
        <f>RANK(I193,Egyéni!$J$3:$J$159,0)</f>
        <v>59</v>
      </c>
      <c r="K193" s="39" t="s">
        <v>13</v>
      </c>
      <c r="L193" s="57"/>
    </row>
    <row r="194" spans="1:12" ht="19.5" customHeight="1" thickBot="1" x14ac:dyDescent="0.3">
      <c r="A194" s="50"/>
      <c r="B194" s="61"/>
      <c r="C194" s="64"/>
      <c r="D194" s="32">
        <f t="shared" si="68"/>
        <v>0</v>
      </c>
      <c r="E194" s="64"/>
      <c r="F194" s="32">
        <f t="shared" si="69"/>
        <v>0</v>
      </c>
      <c r="G194" s="64"/>
      <c r="H194" s="32">
        <f t="shared" si="70"/>
        <v>0</v>
      </c>
      <c r="I194" s="33">
        <f t="shared" si="71"/>
        <v>0</v>
      </c>
      <c r="J194" s="46">
        <f>RANK(I194,Egyéni!$J$3:$J$159,0)</f>
        <v>59</v>
      </c>
      <c r="K194" s="115">
        <f>IF(L193&lt;leány!$D$2,0,VLOOKUP(L193,hfut,3,TRUE))</f>
        <v>0</v>
      </c>
      <c r="L194" s="116"/>
    </row>
    <row r="195" spans="1:12" ht="19.5" customHeight="1" x14ac:dyDescent="0.25"/>
    <row r="196" spans="1:12" ht="19.5" customHeight="1" thickBot="1" x14ac:dyDescent="0.3"/>
    <row r="197" spans="1:12" ht="19.5" customHeight="1" thickBot="1" x14ac:dyDescent="0.3">
      <c r="A197" s="108"/>
      <c r="B197" s="109"/>
      <c r="C197" s="109"/>
      <c r="D197" s="109"/>
      <c r="E197" s="109"/>
      <c r="F197" s="109"/>
      <c r="G197" s="109"/>
      <c r="H197" s="109"/>
      <c r="I197" s="109"/>
      <c r="J197" s="110"/>
      <c r="K197" s="111">
        <f>RANK(K199,Csapat!$C$3:P200,0)</f>
        <v>15</v>
      </c>
      <c r="L197" s="112"/>
    </row>
    <row r="198" spans="1:12" ht="19.5" customHeight="1" thickBot="1" x14ac:dyDescent="0.3">
      <c r="A198" s="36" t="s">
        <v>0</v>
      </c>
      <c r="B198" s="37" t="s">
        <v>1</v>
      </c>
      <c r="C198" s="107" t="s">
        <v>2</v>
      </c>
      <c r="D198" s="107"/>
      <c r="E198" s="107" t="s">
        <v>3</v>
      </c>
      <c r="F198" s="107"/>
      <c r="G198" s="107" t="s">
        <v>8</v>
      </c>
      <c r="H198" s="107"/>
      <c r="I198" s="37" t="s">
        <v>6</v>
      </c>
      <c r="J198" s="38" t="s">
        <v>7</v>
      </c>
      <c r="K198" s="113"/>
      <c r="L198" s="114"/>
    </row>
    <row r="199" spans="1:12" ht="19.5" customHeight="1" x14ac:dyDescent="0.25">
      <c r="A199" s="54"/>
      <c r="B199" s="61"/>
      <c r="C199" s="52"/>
      <c r="D199" s="34">
        <f t="shared" ref="D199:D204" si="72">IF(C199&lt;6.19,0,VLOOKUP(C199,rfut,5,TRUE))</f>
        <v>0</v>
      </c>
      <c r="E199" s="52"/>
      <c r="F199" s="34">
        <f t="shared" ref="F199:F204" si="73">IF(E199&lt;1.79,0,VLOOKUP(E199,távol,4,TRUE))</f>
        <v>0</v>
      </c>
      <c r="G199" s="52"/>
      <c r="H199" s="34">
        <f t="shared" ref="H199:H204" si="74">IF(G199&lt;4,0,VLOOKUP(G199,kisl,2,TRUE))</f>
        <v>0</v>
      </c>
      <c r="I199" s="35">
        <f t="shared" ref="I199:I204" si="75">SUM(D199,F199,H199)</f>
        <v>0</v>
      </c>
      <c r="J199" s="97">
        <f>RANK(I199,Egyéni!$J$3:$J$159,0)</f>
        <v>59</v>
      </c>
      <c r="K199" s="117">
        <f>SUM(I199:I204)-MIN(I199:I204)+K204</f>
        <v>0</v>
      </c>
      <c r="L199" s="118"/>
    </row>
    <row r="200" spans="1:12" ht="19.5" customHeight="1" x14ac:dyDescent="0.25">
      <c r="A200" s="48"/>
      <c r="B200" s="61"/>
      <c r="C200" s="53"/>
      <c r="D200" s="30">
        <f t="shared" si="72"/>
        <v>0</v>
      </c>
      <c r="E200" s="53"/>
      <c r="F200" s="34">
        <f t="shared" si="73"/>
        <v>0</v>
      </c>
      <c r="G200" s="53"/>
      <c r="H200" s="30">
        <f t="shared" si="74"/>
        <v>0</v>
      </c>
      <c r="I200" s="31">
        <f t="shared" si="75"/>
        <v>0</v>
      </c>
      <c r="J200" s="98">
        <f>RANK(I200,Egyéni!$J$3:$J$159,0)</f>
        <v>59</v>
      </c>
      <c r="K200" s="119"/>
      <c r="L200" s="120"/>
    </row>
    <row r="201" spans="1:12" ht="19.5" customHeight="1" x14ac:dyDescent="0.25">
      <c r="A201" s="48"/>
      <c r="B201" s="61"/>
      <c r="C201" s="62"/>
      <c r="D201" s="30">
        <f t="shared" si="72"/>
        <v>0</v>
      </c>
      <c r="E201" s="62"/>
      <c r="F201" s="34">
        <f t="shared" si="73"/>
        <v>0</v>
      </c>
      <c r="G201" s="62"/>
      <c r="H201" s="30">
        <f t="shared" si="74"/>
        <v>0</v>
      </c>
      <c r="I201" s="31">
        <f t="shared" si="75"/>
        <v>0</v>
      </c>
      <c r="J201" s="98">
        <f>RANK(I201,Egyéni!$J$3:$J$159,0)</f>
        <v>59</v>
      </c>
      <c r="K201" s="119"/>
      <c r="L201" s="120"/>
    </row>
    <row r="202" spans="1:12" ht="19.5" customHeight="1" thickBot="1" x14ac:dyDescent="0.3">
      <c r="A202" s="48"/>
      <c r="B202" s="61"/>
      <c r="C202" s="62"/>
      <c r="D202" s="30">
        <f t="shared" si="72"/>
        <v>0</v>
      </c>
      <c r="E202" s="62"/>
      <c r="F202" s="34">
        <f t="shared" si="73"/>
        <v>0</v>
      </c>
      <c r="G202" s="62"/>
      <c r="H202" s="30">
        <f t="shared" si="74"/>
        <v>0</v>
      </c>
      <c r="I202" s="31">
        <f t="shared" si="75"/>
        <v>0</v>
      </c>
      <c r="J202" s="98">
        <f>RANK(I202,Egyéni!$J$3:$J$159,0)</f>
        <v>59</v>
      </c>
      <c r="K202" s="121"/>
      <c r="L202" s="122"/>
    </row>
    <row r="203" spans="1:12" ht="19.5" customHeight="1" x14ac:dyDescent="0.25">
      <c r="A203" s="48"/>
      <c r="B203" s="61"/>
      <c r="C203" s="62"/>
      <c r="D203" s="30">
        <f t="shared" si="72"/>
        <v>0</v>
      </c>
      <c r="E203" s="62"/>
      <c r="F203" s="34">
        <f t="shared" si="73"/>
        <v>0</v>
      </c>
      <c r="G203" s="62"/>
      <c r="H203" s="30">
        <f t="shared" si="74"/>
        <v>0</v>
      </c>
      <c r="I203" s="31">
        <f t="shared" si="75"/>
        <v>0</v>
      </c>
      <c r="J203" s="98">
        <f>RANK(I203,Egyéni!$J$3:$J$159,0)</f>
        <v>59</v>
      </c>
      <c r="K203" s="39" t="s">
        <v>13</v>
      </c>
      <c r="L203" s="57"/>
    </row>
    <row r="204" spans="1:12" ht="19.5" customHeight="1" thickBot="1" x14ac:dyDescent="0.3">
      <c r="A204" s="50"/>
      <c r="B204" s="61"/>
      <c r="C204" s="64"/>
      <c r="D204" s="32">
        <f t="shared" si="72"/>
        <v>0</v>
      </c>
      <c r="E204" s="64"/>
      <c r="F204" s="32">
        <f t="shared" si="73"/>
        <v>0</v>
      </c>
      <c r="G204" s="64"/>
      <c r="H204" s="32">
        <f t="shared" si="74"/>
        <v>0</v>
      </c>
      <c r="I204" s="33">
        <f t="shared" si="75"/>
        <v>0</v>
      </c>
      <c r="J204" s="46">
        <f>RANK(I204,Egyéni!$J$3:$J$159,0)</f>
        <v>59</v>
      </c>
      <c r="K204" s="115">
        <f>IF(L203&lt;leány!$D$2,0,VLOOKUP(L203,hfut,3,TRUE))</f>
        <v>0</v>
      </c>
      <c r="L204" s="116"/>
    </row>
    <row r="205" spans="1:12" ht="19.5" customHeight="1" x14ac:dyDescent="0.25"/>
    <row r="206" spans="1:12" ht="19.5" customHeight="1" thickBot="1" x14ac:dyDescent="0.3"/>
    <row r="207" spans="1:12" ht="19.5" customHeight="1" thickBot="1" x14ac:dyDescent="0.3">
      <c r="A207" s="108"/>
      <c r="B207" s="109"/>
      <c r="C207" s="109"/>
      <c r="D207" s="109"/>
      <c r="E207" s="109"/>
      <c r="F207" s="109"/>
      <c r="G207" s="109"/>
      <c r="H207" s="109"/>
      <c r="I207" s="109"/>
      <c r="J207" s="110"/>
      <c r="K207" s="111">
        <f>RANK(K209,Csapat!$C$3:P210,0)</f>
        <v>15</v>
      </c>
      <c r="L207" s="112"/>
    </row>
    <row r="208" spans="1:12" ht="19.5" customHeight="1" thickBot="1" x14ac:dyDescent="0.3">
      <c r="A208" s="36" t="s">
        <v>0</v>
      </c>
      <c r="B208" s="37" t="s">
        <v>1</v>
      </c>
      <c r="C208" s="107" t="s">
        <v>2</v>
      </c>
      <c r="D208" s="107"/>
      <c r="E208" s="107" t="s">
        <v>3</v>
      </c>
      <c r="F208" s="107"/>
      <c r="G208" s="107" t="s">
        <v>8</v>
      </c>
      <c r="H208" s="107"/>
      <c r="I208" s="37" t="s">
        <v>6</v>
      </c>
      <c r="J208" s="38" t="s">
        <v>7</v>
      </c>
      <c r="K208" s="113"/>
      <c r="L208" s="114"/>
    </row>
    <row r="209" spans="1:12" ht="19.5" customHeight="1" x14ac:dyDescent="0.25">
      <c r="A209" s="54"/>
      <c r="B209" s="61"/>
      <c r="C209" s="52"/>
      <c r="D209" s="34">
        <f t="shared" ref="D209:D214" si="76">IF(C209&lt;6.19,0,VLOOKUP(C209,rfut,5,TRUE))</f>
        <v>0</v>
      </c>
      <c r="E209" s="52"/>
      <c r="F209" s="34">
        <f t="shared" ref="F209:F214" si="77">IF(E209&lt;1.79,0,VLOOKUP(E209,távol,4,TRUE))</f>
        <v>0</v>
      </c>
      <c r="G209" s="52"/>
      <c r="H209" s="34">
        <f t="shared" ref="H209:H214" si="78">IF(G209&lt;4,0,VLOOKUP(G209,kisl,2,TRUE))</f>
        <v>0</v>
      </c>
      <c r="I209" s="35">
        <f t="shared" ref="I209:I214" si="79">SUM(D209,F209,H209)</f>
        <v>0</v>
      </c>
      <c r="J209" s="97">
        <f>RANK(I209,Egyéni!$J$3:$J$159,0)</f>
        <v>59</v>
      </c>
      <c r="K209" s="117">
        <f>SUM(I209:I214)-MIN(I209:I214)+K214</f>
        <v>0</v>
      </c>
      <c r="L209" s="118"/>
    </row>
    <row r="210" spans="1:12" ht="19.5" customHeight="1" x14ac:dyDescent="0.25">
      <c r="A210" s="48"/>
      <c r="B210" s="61"/>
      <c r="C210" s="53"/>
      <c r="D210" s="30">
        <f t="shared" si="76"/>
        <v>0</v>
      </c>
      <c r="E210" s="53"/>
      <c r="F210" s="34">
        <f t="shared" si="77"/>
        <v>0</v>
      </c>
      <c r="G210" s="53"/>
      <c r="H210" s="30">
        <f t="shared" si="78"/>
        <v>0</v>
      </c>
      <c r="I210" s="31">
        <f t="shared" si="79"/>
        <v>0</v>
      </c>
      <c r="J210" s="98">
        <f>RANK(I210,Egyéni!$J$3:$J$159,0)</f>
        <v>59</v>
      </c>
      <c r="K210" s="119"/>
      <c r="L210" s="120"/>
    </row>
    <row r="211" spans="1:12" ht="19.5" customHeight="1" x14ac:dyDescent="0.25">
      <c r="A211" s="48"/>
      <c r="B211" s="61"/>
      <c r="C211" s="62"/>
      <c r="D211" s="30">
        <f t="shared" si="76"/>
        <v>0</v>
      </c>
      <c r="E211" s="62"/>
      <c r="F211" s="34">
        <f t="shared" si="77"/>
        <v>0</v>
      </c>
      <c r="G211" s="62"/>
      <c r="H211" s="30">
        <f t="shared" si="78"/>
        <v>0</v>
      </c>
      <c r="I211" s="31">
        <f t="shared" si="79"/>
        <v>0</v>
      </c>
      <c r="J211" s="98">
        <f>RANK(I211,Egyéni!$J$3:$J$159,0)</f>
        <v>59</v>
      </c>
      <c r="K211" s="119"/>
      <c r="L211" s="120"/>
    </row>
    <row r="212" spans="1:12" ht="19.5" customHeight="1" thickBot="1" x14ac:dyDescent="0.3">
      <c r="A212" s="48"/>
      <c r="B212" s="61"/>
      <c r="C212" s="62"/>
      <c r="D212" s="30">
        <f t="shared" si="76"/>
        <v>0</v>
      </c>
      <c r="E212" s="62"/>
      <c r="F212" s="34">
        <f t="shared" si="77"/>
        <v>0</v>
      </c>
      <c r="G212" s="62"/>
      <c r="H212" s="30">
        <f t="shared" si="78"/>
        <v>0</v>
      </c>
      <c r="I212" s="31">
        <f t="shared" si="79"/>
        <v>0</v>
      </c>
      <c r="J212" s="98">
        <f>RANK(I212,Egyéni!$J$3:$J$159,0)</f>
        <v>59</v>
      </c>
      <c r="K212" s="121"/>
      <c r="L212" s="122"/>
    </row>
    <row r="213" spans="1:12" ht="19.5" customHeight="1" x14ac:dyDescent="0.25">
      <c r="A213" s="48"/>
      <c r="B213" s="61"/>
      <c r="C213" s="62"/>
      <c r="D213" s="30">
        <f t="shared" si="76"/>
        <v>0</v>
      </c>
      <c r="E213" s="62"/>
      <c r="F213" s="34">
        <f t="shared" si="77"/>
        <v>0</v>
      </c>
      <c r="G213" s="62"/>
      <c r="H213" s="30">
        <f t="shared" si="78"/>
        <v>0</v>
      </c>
      <c r="I213" s="31">
        <f t="shared" si="79"/>
        <v>0</v>
      </c>
      <c r="J213" s="98">
        <f>RANK(I213,Egyéni!$J$3:$J$159,0)</f>
        <v>59</v>
      </c>
      <c r="K213" s="39" t="s">
        <v>13</v>
      </c>
      <c r="L213" s="57"/>
    </row>
    <row r="214" spans="1:12" ht="19.5" customHeight="1" thickBot="1" x14ac:dyDescent="0.3">
      <c r="A214" s="50"/>
      <c r="B214" s="61"/>
      <c r="C214" s="64"/>
      <c r="D214" s="32">
        <f t="shared" si="76"/>
        <v>0</v>
      </c>
      <c r="E214" s="64"/>
      <c r="F214" s="32">
        <f t="shared" si="77"/>
        <v>0</v>
      </c>
      <c r="G214" s="64"/>
      <c r="H214" s="32">
        <f t="shared" si="78"/>
        <v>0</v>
      </c>
      <c r="I214" s="33">
        <f t="shared" si="79"/>
        <v>0</v>
      </c>
      <c r="J214" s="46">
        <f>RANK(I214,Egyéni!$J$3:$J$159,0)</f>
        <v>59</v>
      </c>
      <c r="K214" s="115">
        <f>IF(L213&lt;leány!$D$2,0,VLOOKUP(L213,hfut,3,TRUE))</f>
        <v>0</v>
      </c>
      <c r="L214" s="116"/>
    </row>
    <row r="215" spans="1:12" ht="19.5" customHeight="1" x14ac:dyDescent="0.25"/>
    <row r="216" spans="1:12" ht="19.5" customHeight="1" thickBot="1" x14ac:dyDescent="0.3"/>
    <row r="217" spans="1:12" ht="19.5" customHeight="1" thickBot="1" x14ac:dyDescent="0.3">
      <c r="A217" s="108"/>
      <c r="B217" s="109"/>
      <c r="C217" s="109"/>
      <c r="D217" s="109"/>
      <c r="E217" s="109"/>
      <c r="F217" s="109"/>
      <c r="G217" s="109"/>
      <c r="H217" s="109"/>
      <c r="I217" s="109"/>
      <c r="J217" s="110"/>
      <c r="K217" s="111">
        <f>RANK(K219,Csapat!$C$3:P220,0)</f>
        <v>15</v>
      </c>
      <c r="L217" s="112"/>
    </row>
    <row r="218" spans="1:12" ht="19.5" customHeight="1" thickBot="1" x14ac:dyDescent="0.3">
      <c r="A218" s="36" t="s">
        <v>0</v>
      </c>
      <c r="B218" s="37" t="s">
        <v>1</v>
      </c>
      <c r="C218" s="107" t="s">
        <v>2</v>
      </c>
      <c r="D218" s="107"/>
      <c r="E218" s="107" t="s">
        <v>3</v>
      </c>
      <c r="F218" s="107"/>
      <c r="G218" s="107" t="s">
        <v>8</v>
      </c>
      <c r="H218" s="107"/>
      <c r="I218" s="37" t="s">
        <v>6</v>
      </c>
      <c r="J218" s="38" t="s">
        <v>7</v>
      </c>
      <c r="K218" s="113"/>
      <c r="L218" s="114"/>
    </row>
    <row r="219" spans="1:12" ht="19.5" customHeight="1" x14ac:dyDescent="0.25">
      <c r="A219" s="54"/>
      <c r="B219" s="61"/>
      <c r="C219" s="52"/>
      <c r="D219" s="34">
        <f t="shared" ref="D219:D224" si="80">IF(C219&lt;6.19,0,VLOOKUP(C219,rfut,5,TRUE))</f>
        <v>0</v>
      </c>
      <c r="E219" s="52"/>
      <c r="F219" s="34">
        <f t="shared" ref="F219:F224" si="81">IF(E219&lt;1.79,0,VLOOKUP(E219,távol,4,TRUE))</f>
        <v>0</v>
      </c>
      <c r="G219" s="52"/>
      <c r="H219" s="34">
        <f t="shared" ref="H219:H224" si="82">IF(G219&lt;4,0,VLOOKUP(G219,kisl,2,TRUE))</f>
        <v>0</v>
      </c>
      <c r="I219" s="35">
        <f t="shared" ref="I219:I224" si="83">SUM(D219,F219,H219)</f>
        <v>0</v>
      </c>
      <c r="J219" s="97">
        <f>RANK(I219,Egyéni!$J$3:$J$159,0)</f>
        <v>59</v>
      </c>
      <c r="K219" s="117">
        <f>SUM(I219:I224)-MIN(I219:I224)+K224</f>
        <v>0</v>
      </c>
      <c r="L219" s="118"/>
    </row>
    <row r="220" spans="1:12" ht="19.5" customHeight="1" x14ac:dyDescent="0.25">
      <c r="A220" s="48"/>
      <c r="B220" s="61"/>
      <c r="C220" s="53"/>
      <c r="D220" s="30">
        <f t="shared" si="80"/>
        <v>0</v>
      </c>
      <c r="E220" s="53"/>
      <c r="F220" s="34">
        <f t="shared" si="81"/>
        <v>0</v>
      </c>
      <c r="G220" s="53"/>
      <c r="H220" s="30">
        <f t="shared" si="82"/>
        <v>0</v>
      </c>
      <c r="I220" s="31">
        <f t="shared" si="83"/>
        <v>0</v>
      </c>
      <c r="J220" s="98">
        <f>RANK(I220,Egyéni!$J$3:$J$159,0)</f>
        <v>59</v>
      </c>
      <c r="K220" s="119"/>
      <c r="L220" s="120"/>
    </row>
    <row r="221" spans="1:12" ht="19.5" customHeight="1" x14ac:dyDescent="0.25">
      <c r="A221" s="48"/>
      <c r="B221" s="61"/>
      <c r="C221" s="62"/>
      <c r="D221" s="30">
        <f t="shared" si="80"/>
        <v>0</v>
      </c>
      <c r="E221" s="62"/>
      <c r="F221" s="34">
        <f t="shared" si="81"/>
        <v>0</v>
      </c>
      <c r="G221" s="62"/>
      <c r="H221" s="30">
        <f t="shared" si="82"/>
        <v>0</v>
      </c>
      <c r="I221" s="31">
        <f t="shared" si="83"/>
        <v>0</v>
      </c>
      <c r="J221" s="98">
        <f>RANK(I221,Egyéni!$J$3:$J$159,0)</f>
        <v>59</v>
      </c>
      <c r="K221" s="119"/>
      <c r="L221" s="120"/>
    </row>
    <row r="222" spans="1:12" ht="19.5" customHeight="1" thickBot="1" x14ac:dyDescent="0.3">
      <c r="A222" s="48"/>
      <c r="B222" s="61"/>
      <c r="C222" s="62"/>
      <c r="D222" s="30">
        <f t="shared" si="80"/>
        <v>0</v>
      </c>
      <c r="E222" s="62"/>
      <c r="F222" s="34">
        <f t="shared" si="81"/>
        <v>0</v>
      </c>
      <c r="G222" s="62"/>
      <c r="H222" s="30">
        <f t="shared" si="82"/>
        <v>0</v>
      </c>
      <c r="I222" s="31">
        <f t="shared" si="83"/>
        <v>0</v>
      </c>
      <c r="J222" s="98">
        <f>RANK(I222,Egyéni!$J$3:$J$159,0)</f>
        <v>59</v>
      </c>
      <c r="K222" s="121"/>
      <c r="L222" s="122"/>
    </row>
    <row r="223" spans="1:12" ht="19.5" customHeight="1" x14ac:dyDescent="0.25">
      <c r="A223" s="48"/>
      <c r="B223" s="61"/>
      <c r="C223" s="62"/>
      <c r="D223" s="30">
        <f t="shared" si="80"/>
        <v>0</v>
      </c>
      <c r="E223" s="62"/>
      <c r="F223" s="34">
        <f t="shared" si="81"/>
        <v>0</v>
      </c>
      <c r="G223" s="62"/>
      <c r="H223" s="30">
        <f t="shared" si="82"/>
        <v>0</v>
      </c>
      <c r="I223" s="31">
        <f t="shared" si="83"/>
        <v>0</v>
      </c>
      <c r="J223" s="98">
        <f>RANK(I223,Egyéni!$J$3:$J$159,0)</f>
        <v>59</v>
      </c>
      <c r="K223" s="39" t="s">
        <v>13</v>
      </c>
      <c r="L223" s="57"/>
    </row>
    <row r="224" spans="1:12" ht="19.5" customHeight="1" thickBot="1" x14ac:dyDescent="0.3">
      <c r="A224" s="50"/>
      <c r="B224" s="63"/>
      <c r="C224" s="64"/>
      <c r="D224" s="32">
        <f t="shared" si="80"/>
        <v>0</v>
      </c>
      <c r="E224" s="64"/>
      <c r="F224" s="32">
        <f t="shared" si="81"/>
        <v>0</v>
      </c>
      <c r="G224" s="64"/>
      <c r="H224" s="32">
        <f t="shared" si="82"/>
        <v>0</v>
      </c>
      <c r="I224" s="33">
        <f t="shared" si="83"/>
        <v>0</v>
      </c>
      <c r="J224" s="46">
        <f>RANK(I224,Egyéni!$J$3:$J$159,0)</f>
        <v>59</v>
      </c>
      <c r="K224" s="115">
        <f>IF(L223&lt;leány!$D$2,0,VLOOKUP(L223,hfut,3,TRUE))</f>
        <v>0</v>
      </c>
      <c r="L224" s="116"/>
    </row>
    <row r="225" spans="1:12" ht="19.5" customHeight="1" x14ac:dyDescent="0.25"/>
    <row r="226" spans="1:12" ht="19.5" customHeight="1" thickBot="1" x14ac:dyDescent="0.3"/>
    <row r="227" spans="1:12" ht="19.5" customHeight="1" thickBot="1" x14ac:dyDescent="0.3">
      <c r="A227" s="108"/>
      <c r="B227" s="109"/>
      <c r="C227" s="109"/>
      <c r="D227" s="109"/>
      <c r="E227" s="109"/>
      <c r="F227" s="109"/>
      <c r="G227" s="109"/>
      <c r="H227" s="109"/>
      <c r="I227" s="109"/>
      <c r="J227" s="110"/>
      <c r="K227" s="111">
        <f>RANK(K229,Csapat!$C$3:P230,0)</f>
        <v>15</v>
      </c>
      <c r="L227" s="112"/>
    </row>
    <row r="228" spans="1:12" ht="19.5" customHeight="1" thickBot="1" x14ac:dyDescent="0.3">
      <c r="A228" s="36" t="s">
        <v>0</v>
      </c>
      <c r="B228" s="37" t="s">
        <v>1</v>
      </c>
      <c r="C228" s="107" t="s">
        <v>2</v>
      </c>
      <c r="D228" s="107"/>
      <c r="E228" s="107" t="s">
        <v>3</v>
      </c>
      <c r="F228" s="107"/>
      <c r="G228" s="107" t="s">
        <v>8</v>
      </c>
      <c r="H228" s="107"/>
      <c r="I228" s="37" t="s">
        <v>6</v>
      </c>
      <c r="J228" s="38" t="s">
        <v>7</v>
      </c>
      <c r="K228" s="113"/>
      <c r="L228" s="114"/>
    </row>
    <row r="229" spans="1:12" ht="19.5" customHeight="1" x14ac:dyDescent="0.25">
      <c r="A229" s="54"/>
      <c r="B229" s="61"/>
      <c r="C229" s="52"/>
      <c r="D229" s="34">
        <f t="shared" ref="D229:D234" si="84">IF(C229&lt;6.19,0,VLOOKUP(C229,rfut,5,TRUE))</f>
        <v>0</v>
      </c>
      <c r="E229" s="52"/>
      <c r="F229" s="34">
        <f t="shared" ref="F229:F234" si="85">IF(E229&lt;1.79,0,VLOOKUP(E229,távol,4,TRUE))</f>
        <v>0</v>
      </c>
      <c r="G229" s="52"/>
      <c r="H229" s="34">
        <f t="shared" ref="H229:H234" si="86">IF(G229&lt;4,0,VLOOKUP(G229,kisl,2,TRUE))</f>
        <v>0</v>
      </c>
      <c r="I229" s="35">
        <f t="shared" ref="I229:I234" si="87">SUM(D229,F229,H229)</f>
        <v>0</v>
      </c>
      <c r="J229" s="97">
        <f>RANK(I229,Egyéni!$J$3:$J$159,0)</f>
        <v>59</v>
      </c>
      <c r="K229" s="117">
        <f>SUM(I229:I234)-MIN(I229:I234)+K234</f>
        <v>0</v>
      </c>
      <c r="L229" s="118"/>
    </row>
    <row r="230" spans="1:12" ht="19.5" customHeight="1" x14ac:dyDescent="0.25">
      <c r="A230" s="48"/>
      <c r="B230" s="61"/>
      <c r="C230" s="53"/>
      <c r="D230" s="30">
        <f t="shared" si="84"/>
        <v>0</v>
      </c>
      <c r="E230" s="53"/>
      <c r="F230" s="34">
        <f t="shared" si="85"/>
        <v>0</v>
      </c>
      <c r="G230" s="53"/>
      <c r="H230" s="30">
        <f t="shared" si="86"/>
        <v>0</v>
      </c>
      <c r="I230" s="31">
        <f t="shared" si="87"/>
        <v>0</v>
      </c>
      <c r="J230" s="98">
        <f>RANK(I230,Egyéni!$J$3:$J$159,0)</f>
        <v>59</v>
      </c>
      <c r="K230" s="119"/>
      <c r="L230" s="120"/>
    </row>
    <row r="231" spans="1:12" ht="19.5" customHeight="1" x14ac:dyDescent="0.25">
      <c r="A231" s="48"/>
      <c r="B231" s="61"/>
      <c r="C231" s="62"/>
      <c r="D231" s="30">
        <f t="shared" si="84"/>
        <v>0</v>
      </c>
      <c r="E231" s="62"/>
      <c r="F231" s="34">
        <f t="shared" si="85"/>
        <v>0</v>
      </c>
      <c r="G231" s="62"/>
      <c r="H231" s="30">
        <f t="shared" si="86"/>
        <v>0</v>
      </c>
      <c r="I231" s="31">
        <f t="shared" si="87"/>
        <v>0</v>
      </c>
      <c r="J231" s="98">
        <f>RANK(I231,Egyéni!$J$3:$J$159,0)</f>
        <v>59</v>
      </c>
      <c r="K231" s="119"/>
      <c r="L231" s="120"/>
    </row>
    <row r="232" spans="1:12" ht="19.5" customHeight="1" thickBot="1" x14ac:dyDescent="0.3">
      <c r="A232" s="48"/>
      <c r="B232" s="61"/>
      <c r="C232" s="62"/>
      <c r="D232" s="30">
        <f t="shared" si="84"/>
        <v>0</v>
      </c>
      <c r="E232" s="62"/>
      <c r="F232" s="34">
        <f t="shared" si="85"/>
        <v>0</v>
      </c>
      <c r="G232" s="62"/>
      <c r="H232" s="30">
        <f t="shared" si="86"/>
        <v>0</v>
      </c>
      <c r="I232" s="31">
        <f t="shared" si="87"/>
        <v>0</v>
      </c>
      <c r="J232" s="98">
        <f>RANK(I232,Egyéni!$J$3:$J$159,0)</f>
        <v>59</v>
      </c>
      <c r="K232" s="121"/>
      <c r="L232" s="122"/>
    </row>
    <row r="233" spans="1:12" ht="19.5" customHeight="1" x14ac:dyDescent="0.25">
      <c r="A233" s="48"/>
      <c r="B233" s="61"/>
      <c r="C233" s="62"/>
      <c r="D233" s="30">
        <f t="shared" si="84"/>
        <v>0</v>
      </c>
      <c r="E233" s="62"/>
      <c r="F233" s="34">
        <f t="shared" si="85"/>
        <v>0</v>
      </c>
      <c r="G233" s="62"/>
      <c r="H233" s="30">
        <f t="shared" si="86"/>
        <v>0</v>
      </c>
      <c r="I233" s="31">
        <f t="shared" si="87"/>
        <v>0</v>
      </c>
      <c r="J233" s="98">
        <f>RANK(I233,Egyéni!$J$3:$J$159,0)</f>
        <v>59</v>
      </c>
      <c r="K233" s="39" t="s">
        <v>13</v>
      </c>
      <c r="L233" s="57"/>
    </row>
    <row r="234" spans="1:12" ht="19.5" customHeight="1" thickBot="1" x14ac:dyDescent="0.3">
      <c r="A234" s="50"/>
      <c r="B234" s="61"/>
      <c r="C234" s="64"/>
      <c r="D234" s="32">
        <f t="shared" si="84"/>
        <v>0</v>
      </c>
      <c r="E234" s="64"/>
      <c r="F234" s="32">
        <f t="shared" si="85"/>
        <v>0</v>
      </c>
      <c r="G234" s="64"/>
      <c r="H234" s="32">
        <f t="shared" si="86"/>
        <v>0</v>
      </c>
      <c r="I234" s="33">
        <f t="shared" si="87"/>
        <v>0</v>
      </c>
      <c r="J234" s="46">
        <f>RANK(I234,Egyéni!$J$3:$J$159,0)</f>
        <v>59</v>
      </c>
      <c r="K234" s="115">
        <f>IF(L233&lt;leány!$D$2,0,VLOOKUP(L233,hfut,3,TRUE))</f>
        <v>0</v>
      </c>
      <c r="L234" s="116"/>
    </row>
    <row r="235" spans="1:12" ht="19.5" customHeight="1" x14ac:dyDescent="0.25"/>
    <row r="236" spans="1:12" ht="19.5" customHeight="1" thickBot="1" x14ac:dyDescent="0.3"/>
    <row r="237" spans="1:12" ht="19.5" customHeight="1" thickBot="1" x14ac:dyDescent="0.3">
      <c r="A237" s="108"/>
      <c r="B237" s="109"/>
      <c r="C237" s="109"/>
      <c r="D237" s="109"/>
      <c r="E237" s="109"/>
      <c r="F237" s="109"/>
      <c r="G237" s="109"/>
      <c r="H237" s="109"/>
      <c r="I237" s="109"/>
      <c r="J237" s="110"/>
      <c r="K237" s="111">
        <f>RANK(K239,Csapat!$C$3:P240,0)</f>
        <v>15</v>
      </c>
      <c r="L237" s="112"/>
    </row>
    <row r="238" spans="1:12" ht="19.5" customHeight="1" thickBot="1" x14ac:dyDescent="0.3">
      <c r="A238" s="36" t="s">
        <v>0</v>
      </c>
      <c r="B238" s="37" t="s">
        <v>1</v>
      </c>
      <c r="C238" s="107" t="s">
        <v>2</v>
      </c>
      <c r="D238" s="107"/>
      <c r="E238" s="107" t="s">
        <v>3</v>
      </c>
      <c r="F238" s="107"/>
      <c r="G238" s="107" t="s">
        <v>8</v>
      </c>
      <c r="H238" s="107"/>
      <c r="I238" s="37" t="s">
        <v>6</v>
      </c>
      <c r="J238" s="38" t="s">
        <v>7</v>
      </c>
      <c r="K238" s="113"/>
      <c r="L238" s="114"/>
    </row>
    <row r="239" spans="1:12" ht="19.5" customHeight="1" x14ac:dyDescent="0.25">
      <c r="A239" s="54"/>
      <c r="B239" s="61"/>
      <c r="C239" s="52"/>
      <c r="D239" s="34">
        <f t="shared" ref="D239:D244" si="88">IF(C239&lt;6.19,0,VLOOKUP(C239,rfut,5,TRUE))</f>
        <v>0</v>
      </c>
      <c r="E239" s="52"/>
      <c r="F239" s="34">
        <f t="shared" ref="F239:F244" si="89">IF(E239&lt;1.79,0,VLOOKUP(E239,távol,4,TRUE))</f>
        <v>0</v>
      </c>
      <c r="G239" s="52"/>
      <c r="H239" s="34">
        <f t="shared" ref="H239:H244" si="90">IF(G239&lt;4,0,VLOOKUP(G239,kisl,2,TRUE))</f>
        <v>0</v>
      </c>
      <c r="I239" s="35">
        <f t="shared" ref="I239:I244" si="91">SUM(D239,F239,H239)</f>
        <v>0</v>
      </c>
      <c r="J239" s="97">
        <f>RANK(I239,Egyéni!$J$3:$J$159,0)</f>
        <v>59</v>
      </c>
      <c r="K239" s="117">
        <f>SUM(I239:I244)-MIN(I239:I244)+K244</f>
        <v>0</v>
      </c>
      <c r="L239" s="118"/>
    </row>
    <row r="240" spans="1:12" ht="19.5" customHeight="1" x14ac:dyDescent="0.25">
      <c r="A240" s="48"/>
      <c r="B240" s="61"/>
      <c r="C240" s="53"/>
      <c r="D240" s="30">
        <f t="shared" si="88"/>
        <v>0</v>
      </c>
      <c r="E240" s="53"/>
      <c r="F240" s="34">
        <f t="shared" si="89"/>
        <v>0</v>
      </c>
      <c r="G240" s="53"/>
      <c r="H240" s="30">
        <f t="shared" si="90"/>
        <v>0</v>
      </c>
      <c r="I240" s="31">
        <f t="shared" si="91"/>
        <v>0</v>
      </c>
      <c r="J240" s="98">
        <f>RANK(I240,Egyéni!$J$3:$J$159,0)</f>
        <v>59</v>
      </c>
      <c r="K240" s="119"/>
      <c r="L240" s="120"/>
    </row>
    <row r="241" spans="1:12" ht="19.5" customHeight="1" x14ac:dyDescent="0.25">
      <c r="A241" s="48"/>
      <c r="B241" s="61"/>
      <c r="C241" s="62"/>
      <c r="D241" s="30">
        <f t="shared" si="88"/>
        <v>0</v>
      </c>
      <c r="E241" s="62"/>
      <c r="F241" s="34">
        <f t="shared" si="89"/>
        <v>0</v>
      </c>
      <c r="G241" s="62"/>
      <c r="H241" s="30">
        <f t="shared" si="90"/>
        <v>0</v>
      </c>
      <c r="I241" s="31">
        <f t="shared" si="91"/>
        <v>0</v>
      </c>
      <c r="J241" s="98">
        <f>RANK(I241,Egyéni!$J$3:$J$159,0)</f>
        <v>59</v>
      </c>
      <c r="K241" s="119"/>
      <c r="L241" s="120"/>
    </row>
    <row r="242" spans="1:12" ht="19.5" customHeight="1" thickBot="1" x14ac:dyDescent="0.3">
      <c r="A242" s="48"/>
      <c r="B242" s="61"/>
      <c r="C242" s="62"/>
      <c r="D242" s="30">
        <f t="shared" si="88"/>
        <v>0</v>
      </c>
      <c r="E242" s="62"/>
      <c r="F242" s="34">
        <f t="shared" si="89"/>
        <v>0</v>
      </c>
      <c r="G242" s="62"/>
      <c r="H242" s="30">
        <f t="shared" si="90"/>
        <v>0</v>
      </c>
      <c r="I242" s="31">
        <f t="shared" si="91"/>
        <v>0</v>
      </c>
      <c r="J242" s="98">
        <f>RANK(I242,Egyéni!$J$3:$J$159,0)</f>
        <v>59</v>
      </c>
      <c r="K242" s="121"/>
      <c r="L242" s="122"/>
    </row>
    <row r="243" spans="1:12" ht="19.5" customHeight="1" x14ac:dyDescent="0.25">
      <c r="A243" s="48"/>
      <c r="B243" s="61"/>
      <c r="C243" s="62"/>
      <c r="D243" s="30">
        <f t="shared" si="88"/>
        <v>0</v>
      </c>
      <c r="E243" s="62"/>
      <c r="F243" s="34">
        <f t="shared" si="89"/>
        <v>0</v>
      </c>
      <c r="G243" s="62"/>
      <c r="H243" s="30">
        <f t="shared" si="90"/>
        <v>0</v>
      </c>
      <c r="I243" s="31">
        <f t="shared" si="91"/>
        <v>0</v>
      </c>
      <c r="J243" s="98">
        <f>RANK(I243,Egyéni!$J$3:$J$159,0)</f>
        <v>59</v>
      </c>
      <c r="K243" s="39" t="s">
        <v>13</v>
      </c>
      <c r="L243" s="57"/>
    </row>
    <row r="244" spans="1:12" ht="19.5" customHeight="1" thickBot="1" x14ac:dyDescent="0.3">
      <c r="A244" s="50"/>
      <c r="B244" s="61"/>
      <c r="C244" s="64"/>
      <c r="D244" s="32">
        <f t="shared" si="88"/>
        <v>0</v>
      </c>
      <c r="E244" s="64"/>
      <c r="F244" s="32">
        <f t="shared" si="89"/>
        <v>0</v>
      </c>
      <c r="G244" s="64"/>
      <c r="H244" s="32">
        <f t="shared" si="90"/>
        <v>0</v>
      </c>
      <c r="I244" s="33">
        <f t="shared" si="91"/>
        <v>0</v>
      </c>
      <c r="J244" s="46">
        <f>RANK(I244,Egyéni!$J$3:$J$159,0)</f>
        <v>59</v>
      </c>
      <c r="K244" s="115">
        <f>IF(L243&lt;leány!$D$2,0,VLOOKUP(L243,hfut,3,TRUE))</f>
        <v>0</v>
      </c>
      <c r="L244" s="116"/>
    </row>
    <row r="245" spans="1:12" ht="20.100000000000001" customHeight="1" x14ac:dyDescent="0.25"/>
    <row r="246" spans="1:12" ht="20.100000000000001" customHeight="1" thickBot="1" x14ac:dyDescent="0.3"/>
    <row r="247" spans="1:12" ht="19.5" customHeight="1" thickBot="1" x14ac:dyDescent="0.3">
      <c r="A247" s="108"/>
      <c r="B247" s="109"/>
      <c r="C247" s="109"/>
      <c r="D247" s="109"/>
      <c r="E247" s="109"/>
      <c r="F247" s="109"/>
      <c r="G247" s="109"/>
      <c r="H247" s="109"/>
      <c r="I247" s="109"/>
      <c r="J247" s="110"/>
      <c r="K247" s="111">
        <f>RANK(K249,Csapat!$C$3:P250,0)</f>
        <v>15</v>
      </c>
      <c r="L247" s="112"/>
    </row>
    <row r="248" spans="1:12" ht="19.5" customHeight="1" thickBot="1" x14ac:dyDescent="0.3">
      <c r="A248" s="36" t="s">
        <v>0</v>
      </c>
      <c r="B248" s="37" t="s">
        <v>1</v>
      </c>
      <c r="C248" s="107" t="s">
        <v>2</v>
      </c>
      <c r="D248" s="107"/>
      <c r="E248" s="107" t="s">
        <v>3</v>
      </c>
      <c r="F248" s="107"/>
      <c r="G248" s="107" t="s">
        <v>8</v>
      </c>
      <c r="H248" s="107"/>
      <c r="I248" s="37" t="s">
        <v>6</v>
      </c>
      <c r="J248" s="38" t="s">
        <v>7</v>
      </c>
      <c r="K248" s="113"/>
      <c r="L248" s="114"/>
    </row>
    <row r="249" spans="1:12" ht="19.5" customHeight="1" x14ac:dyDescent="0.25">
      <c r="A249" s="54"/>
      <c r="B249" s="61"/>
      <c r="C249" s="52"/>
      <c r="D249" s="34">
        <f t="shared" ref="D249:D254" si="92">IF(C249&lt;6.19,0,VLOOKUP(C249,rfut,5,TRUE))</f>
        <v>0</v>
      </c>
      <c r="E249" s="52"/>
      <c r="F249" s="34">
        <f t="shared" ref="F249:F254" si="93">IF(E249&lt;1.79,0,VLOOKUP(E249,távol,4,TRUE))</f>
        <v>0</v>
      </c>
      <c r="G249" s="52"/>
      <c r="H249" s="34">
        <f t="shared" ref="H249:H254" si="94">IF(G249&lt;4,0,VLOOKUP(G249,kisl,2,TRUE))</f>
        <v>0</v>
      </c>
      <c r="I249" s="35">
        <f t="shared" ref="I249:I254" si="95">SUM(D249,F249,H249)</f>
        <v>0</v>
      </c>
      <c r="J249" s="97">
        <f>RANK(I249,Egyéni!$J$3:$J$159,0)</f>
        <v>59</v>
      </c>
      <c r="K249" s="117">
        <f>SUM(I249:I254)-MIN(I249:I254)+K254</f>
        <v>0</v>
      </c>
      <c r="L249" s="118"/>
    </row>
    <row r="250" spans="1:12" ht="19.5" customHeight="1" x14ac:dyDescent="0.25">
      <c r="A250" s="48"/>
      <c r="B250" s="61"/>
      <c r="C250" s="53"/>
      <c r="D250" s="30">
        <f t="shared" si="92"/>
        <v>0</v>
      </c>
      <c r="E250" s="53"/>
      <c r="F250" s="34">
        <f t="shared" si="93"/>
        <v>0</v>
      </c>
      <c r="G250" s="53"/>
      <c r="H250" s="30">
        <f t="shared" si="94"/>
        <v>0</v>
      </c>
      <c r="I250" s="31">
        <f t="shared" si="95"/>
        <v>0</v>
      </c>
      <c r="J250" s="98">
        <f>RANK(I250,Egyéni!$J$3:$J$159,0)</f>
        <v>59</v>
      </c>
      <c r="K250" s="119"/>
      <c r="L250" s="120"/>
    </row>
    <row r="251" spans="1:12" ht="19.5" customHeight="1" x14ac:dyDescent="0.25">
      <c r="A251" s="48"/>
      <c r="B251" s="61"/>
      <c r="C251" s="62"/>
      <c r="D251" s="30">
        <f t="shared" si="92"/>
        <v>0</v>
      </c>
      <c r="E251" s="62"/>
      <c r="F251" s="34">
        <f t="shared" si="93"/>
        <v>0</v>
      </c>
      <c r="G251" s="62"/>
      <c r="H251" s="30">
        <f t="shared" si="94"/>
        <v>0</v>
      </c>
      <c r="I251" s="31">
        <f t="shared" si="95"/>
        <v>0</v>
      </c>
      <c r="J251" s="98">
        <f>RANK(I251,Egyéni!$J$3:$J$159,0)</f>
        <v>59</v>
      </c>
      <c r="K251" s="119"/>
      <c r="L251" s="120"/>
    </row>
    <row r="252" spans="1:12" ht="19.5" customHeight="1" thickBot="1" x14ac:dyDescent="0.3">
      <c r="A252" s="48"/>
      <c r="B252" s="61"/>
      <c r="C252" s="62"/>
      <c r="D252" s="30">
        <f t="shared" si="92"/>
        <v>0</v>
      </c>
      <c r="E252" s="62"/>
      <c r="F252" s="34">
        <f t="shared" si="93"/>
        <v>0</v>
      </c>
      <c r="G252" s="62"/>
      <c r="H252" s="30">
        <f t="shared" si="94"/>
        <v>0</v>
      </c>
      <c r="I252" s="31">
        <f t="shared" si="95"/>
        <v>0</v>
      </c>
      <c r="J252" s="98">
        <f>RANK(I252,Egyéni!$J$3:$J$159,0)</f>
        <v>59</v>
      </c>
      <c r="K252" s="121"/>
      <c r="L252" s="122"/>
    </row>
    <row r="253" spans="1:12" ht="19.5" customHeight="1" x14ac:dyDescent="0.25">
      <c r="A253" s="48"/>
      <c r="B253" s="61"/>
      <c r="C253" s="62"/>
      <c r="D253" s="30">
        <f t="shared" si="92"/>
        <v>0</v>
      </c>
      <c r="E253" s="62"/>
      <c r="F253" s="34">
        <f t="shared" si="93"/>
        <v>0</v>
      </c>
      <c r="G253" s="62"/>
      <c r="H253" s="30">
        <f t="shared" si="94"/>
        <v>0</v>
      </c>
      <c r="I253" s="31">
        <f t="shared" si="95"/>
        <v>0</v>
      </c>
      <c r="J253" s="98">
        <f>RANK(I253,Egyéni!$J$3:$J$159,0)</f>
        <v>59</v>
      </c>
      <c r="K253" s="39" t="s">
        <v>13</v>
      </c>
      <c r="L253" s="57"/>
    </row>
    <row r="254" spans="1:12" ht="19.5" customHeight="1" thickBot="1" x14ac:dyDescent="0.3">
      <c r="A254" s="50"/>
      <c r="B254" s="61"/>
      <c r="C254" s="64"/>
      <c r="D254" s="32">
        <f t="shared" si="92"/>
        <v>0</v>
      </c>
      <c r="E254" s="64"/>
      <c r="F254" s="32">
        <f t="shared" si="93"/>
        <v>0</v>
      </c>
      <c r="G254" s="64"/>
      <c r="H254" s="32">
        <f t="shared" si="94"/>
        <v>0</v>
      </c>
      <c r="I254" s="33">
        <f t="shared" si="95"/>
        <v>0</v>
      </c>
      <c r="J254" s="46">
        <f>RANK(I254,Egyéni!$J$3:$J$159,0)</f>
        <v>59</v>
      </c>
      <c r="K254" s="115">
        <f>IF(L253&lt;leány!$D$2,0,VLOOKUP(L253,hfut,3,TRUE))</f>
        <v>0</v>
      </c>
      <c r="L254" s="116"/>
    </row>
    <row r="255" spans="1:12" ht="19.5" customHeight="1" x14ac:dyDescent="0.25"/>
    <row r="256" spans="1:12" ht="19.5" customHeight="1" thickBot="1" x14ac:dyDescent="0.3"/>
    <row r="257" spans="1:12" ht="19.5" customHeight="1" thickBot="1" x14ac:dyDescent="0.3">
      <c r="A257" s="108"/>
      <c r="B257" s="109"/>
      <c r="C257" s="109"/>
      <c r="D257" s="109"/>
      <c r="E257" s="109"/>
      <c r="F257" s="109"/>
      <c r="G257" s="109"/>
      <c r="H257" s="109"/>
      <c r="I257" s="109"/>
      <c r="J257" s="110"/>
      <c r="K257" s="111">
        <f>RANK(K259,Csapat!$C$3:P260,0)</f>
        <v>15</v>
      </c>
      <c r="L257" s="112"/>
    </row>
    <row r="258" spans="1:12" ht="19.5" customHeight="1" thickBot="1" x14ac:dyDescent="0.3">
      <c r="A258" s="36" t="s">
        <v>0</v>
      </c>
      <c r="B258" s="37" t="s">
        <v>1</v>
      </c>
      <c r="C258" s="107" t="s">
        <v>2</v>
      </c>
      <c r="D258" s="107"/>
      <c r="E258" s="107" t="s">
        <v>3</v>
      </c>
      <c r="F258" s="107"/>
      <c r="G258" s="107" t="s">
        <v>8</v>
      </c>
      <c r="H258" s="107"/>
      <c r="I258" s="37" t="s">
        <v>6</v>
      </c>
      <c r="J258" s="38" t="s">
        <v>7</v>
      </c>
      <c r="K258" s="113"/>
      <c r="L258" s="114"/>
    </row>
    <row r="259" spans="1:12" ht="19.5" customHeight="1" x14ac:dyDescent="0.25">
      <c r="A259" s="54"/>
      <c r="B259" s="61"/>
      <c r="C259" s="52"/>
      <c r="D259" s="34">
        <f t="shared" ref="D259:D264" si="96">IF(C259&lt;6.19,0,VLOOKUP(C259,rfut,5,TRUE))</f>
        <v>0</v>
      </c>
      <c r="E259" s="52"/>
      <c r="F259" s="34">
        <f t="shared" ref="F259:F264" si="97">IF(E259&lt;1.79,0,VLOOKUP(E259,távol,4,TRUE))</f>
        <v>0</v>
      </c>
      <c r="G259" s="52"/>
      <c r="H259" s="34">
        <f t="shared" ref="H259:H264" si="98">IF(G259&lt;4,0,VLOOKUP(G259,kisl,2,TRUE))</f>
        <v>0</v>
      </c>
      <c r="I259" s="35">
        <f t="shared" ref="I259:I264" si="99">SUM(D259,F259,H259)</f>
        <v>0</v>
      </c>
      <c r="J259" s="97">
        <f>RANK(I259,Egyéni!$J$3:$J$159,0)</f>
        <v>59</v>
      </c>
      <c r="K259" s="117">
        <f>SUM(I259:I264)-MIN(I259:I264)+K264</f>
        <v>0</v>
      </c>
      <c r="L259" s="118"/>
    </row>
    <row r="260" spans="1:12" ht="19.5" customHeight="1" x14ac:dyDescent="0.25">
      <c r="A260" s="48"/>
      <c r="B260" s="61"/>
      <c r="C260" s="53"/>
      <c r="D260" s="30">
        <f t="shared" si="96"/>
        <v>0</v>
      </c>
      <c r="E260" s="53"/>
      <c r="F260" s="34">
        <f t="shared" si="97"/>
        <v>0</v>
      </c>
      <c r="G260" s="53"/>
      <c r="H260" s="30">
        <f t="shared" si="98"/>
        <v>0</v>
      </c>
      <c r="I260" s="31">
        <f t="shared" si="99"/>
        <v>0</v>
      </c>
      <c r="J260" s="98">
        <f>RANK(I260,Egyéni!$J$3:$J$159,0)</f>
        <v>59</v>
      </c>
      <c r="K260" s="119"/>
      <c r="L260" s="120"/>
    </row>
    <row r="261" spans="1:12" ht="19.5" customHeight="1" x14ac:dyDescent="0.25">
      <c r="A261" s="48"/>
      <c r="B261" s="61"/>
      <c r="C261" s="62"/>
      <c r="D261" s="30">
        <f t="shared" si="96"/>
        <v>0</v>
      </c>
      <c r="E261" s="62"/>
      <c r="F261" s="34">
        <f t="shared" si="97"/>
        <v>0</v>
      </c>
      <c r="G261" s="62"/>
      <c r="H261" s="30">
        <f t="shared" si="98"/>
        <v>0</v>
      </c>
      <c r="I261" s="31">
        <f t="shared" si="99"/>
        <v>0</v>
      </c>
      <c r="J261" s="98">
        <f>RANK(I261,Egyéni!$J$3:$J$159,0)</f>
        <v>59</v>
      </c>
      <c r="K261" s="119"/>
      <c r="L261" s="120"/>
    </row>
    <row r="262" spans="1:12" ht="19.5" customHeight="1" thickBot="1" x14ac:dyDescent="0.3">
      <c r="A262" s="48"/>
      <c r="B262" s="61"/>
      <c r="C262" s="62"/>
      <c r="D262" s="30">
        <f t="shared" si="96"/>
        <v>0</v>
      </c>
      <c r="E262" s="62"/>
      <c r="F262" s="34">
        <f t="shared" si="97"/>
        <v>0</v>
      </c>
      <c r="G262" s="62"/>
      <c r="H262" s="30">
        <f t="shared" si="98"/>
        <v>0</v>
      </c>
      <c r="I262" s="31">
        <f t="shared" si="99"/>
        <v>0</v>
      </c>
      <c r="J262" s="98">
        <f>RANK(I262,Egyéni!$J$3:$J$159,0)</f>
        <v>59</v>
      </c>
      <c r="K262" s="121"/>
      <c r="L262" s="122"/>
    </row>
    <row r="263" spans="1:12" ht="19.5" customHeight="1" x14ac:dyDescent="0.25">
      <c r="A263" s="48"/>
      <c r="B263" s="61"/>
      <c r="C263" s="62"/>
      <c r="D263" s="30">
        <f t="shared" si="96"/>
        <v>0</v>
      </c>
      <c r="E263" s="62"/>
      <c r="F263" s="34">
        <f t="shared" si="97"/>
        <v>0</v>
      </c>
      <c r="G263" s="62"/>
      <c r="H263" s="30">
        <f t="shared" si="98"/>
        <v>0</v>
      </c>
      <c r="I263" s="31">
        <f t="shared" si="99"/>
        <v>0</v>
      </c>
      <c r="J263" s="98">
        <f>RANK(I263,Egyéni!$J$3:$J$159,0)</f>
        <v>59</v>
      </c>
      <c r="K263" s="39" t="s">
        <v>13</v>
      </c>
      <c r="L263" s="57"/>
    </row>
    <row r="264" spans="1:12" ht="19.5" customHeight="1" thickBot="1" x14ac:dyDescent="0.3">
      <c r="A264" s="50"/>
      <c r="B264" s="61"/>
      <c r="C264" s="64"/>
      <c r="D264" s="32">
        <f t="shared" si="96"/>
        <v>0</v>
      </c>
      <c r="E264" s="64"/>
      <c r="F264" s="32">
        <f t="shared" si="97"/>
        <v>0</v>
      </c>
      <c r="G264" s="64"/>
      <c r="H264" s="32">
        <f t="shared" si="98"/>
        <v>0</v>
      </c>
      <c r="I264" s="33">
        <f t="shared" si="99"/>
        <v>0</v>
      </c>
      <c r="J264" s="46">
        <f>RANK(I264,Egyéni!$J$3:$J$159,0)</f>
        <v>59</v>
      </c>
      <c r="K264" s="115">
        <f>IF(L263&lt;leány!$D$2,0,VLOOKUP(L263,hfut,3,TRUE))</f>
        <v>0</v>
      </c>
      <c r="L264" s="116"/>
    </row>
  </sheetData>
  <sheetProtection algorithmName="SHA-512" hashValue="y7Bw/3v0h5KasSN7lPzRuAmqwC0LJvGoSQle3S9QUzA0ob6Ae07A09YzLYXIvhrpePhFL3QLoSUuzMvMUeIzow==" saltValue="nGEFMAQjd/th1OoIMDwemA==" spinCount="100000" sheet="1" objects="1" scenarios="1"/>
  <mergeCells count="195">
    <mergeCell ref="K259:L262"/>
    <mergeCell ref="K264:L264"/>
    <mergeCell ref="A247:J247"/>
    <mergeCell ref="K247:L248"/>
    <mergeCell ref="C248:D248"/>
    <mergeCell ref="E248:F248"/>
    <mergeCell ref="G248:H248"/>
    <mergeCell ref="K249:L252"/>
    <mergeCell ref="K254:L254"/>
    <mergeCell ref="A257:J257"/>
    <mergeCell ref="K257:L258"/>
    <mergeCell ref="C258:D258"/>
    <mergeCell ref="E258:F258"/>
    <mergeCell ref="G258:H258"/>
    <mergeCell ref="K23:L23"/>
    <mergeCell ref="K24:L24"/>
    <mergeCell ref="K25:L25"/>
    <mergeCell ref="K3:L3"/>
    <mergeCell ref="A1:L1"/>
    <mergeCell ref="K18:L18"/>
    <mergeCell ref="K19:L19"/>
    <mergeCell ref="K20:L20"/>
    <mergeCell ref="K21:L21"/>
    <mergeCell ref="K22:L22"/>
    <mergeCell ref="C3:D3"/>
    <mergeCell ref="E3:F3"/>
    <mergeCell ref="G3:H3"/>
    <mergeCell ref="K239:L242"/>
    <mergeCell ref="K244:L244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229:L232"/>
    <mergeCell ref="K234:L234"/>
    <mergeCell ref="K209:L212"/>
    <mergeCell ref="K214:L214"/>
    <mergeCell ref="K189:L192"/>
    <mergeCell ref="K194:L194"/>
    <mergeCell ref="K169:L172"/>
    <mergeCell ref="K174:L174"/>
    <mergeCell ref="A237:J237"/>
    <mergeCell ref="K237:L238"/>
    <mergeCell ref="C238:D238"/>
    <mergeCell ref="E238:F238"/>
    <mergeCell ref="G238:H238"/>
    <mergeCell ref="K219:L222"/>
    <mergeCell ref="K224:L224"/>
    <mergeCell ref="A227:J227"/>
    <mergeCell ref="K227:L228"/>
    <mergeCell ref="C228:D228"/>
    <mergeCell ref="E228:F228"/>
    <mergeCell ref="G228:H228"/>
    <mergeCell ref="A217:J217"/>
    <mergeCell ref="K217:L218"/>
    <mergeCell ref="C218:D218"/>
    <mergeCell ref="E218:F218"/>
    <mergeCell ref="G218:H218"/>
    <mergeCell ref="K199:L202"/>
    <mergeCell ref="K204:L204"/>
    <mergeCell ref="A207:J207"/>
    <mergeCell ref="K207:L208"/>
    <mergeCell ref="C208:D208"/>
    <mergeCell ref="E208:F208"/>
    <mergeCell ref="G208:H208"/>
    <mergeCell ref="A197:J197"/>
    <mergeCell ref="K197:L198"/>
    <mergeCell ref="C198:D198"/>
    <mergeCell ref="E198:F198"/>
    <mergeCell ref="G198:H198"/>
    <mergeCell ref="K179:L182"/>
    <mergeCell ref="K184:L184"/>
    <mergeCell ref="A187:J187"/>
    <mergeCell ref="K187:L188"/>
    <mergeCell ref="C188:D188"/>
    <mergeCell ref="E188:F188"/>
    <mergeCell ref="G188:H188"/>
    <mergeCell ref="A177:J177"/>
    <mergeCell ref="K177:L178"/>
    <mergeCell ref="C178:D178"/>
    <mergeCell ref="E178:F178"/>
    <mergeCell ref="G178:H178"/>
    <mergeCell ref="K159:L162"/>
    <mergeCell ref="K164:L164"/>
    <mergeCell ref="A167:J167"/>
    <mergeCell ref="K167:L168"/>
    <mergeCell ref="C168:D168"/>
    <mergeCell ref="E168:F168"/>
    <mergeCell ref="G168:H168"/>
    <mergeCell ref="K149:L152"/>
    <mergeCell ref="K154:L154"/>
    <mergeCell ref="A157:J157"/>
    <mergeCell ref="K157:L158"/>
    <mergeCell ref="C158:D158"/>
    <mergeCell ref="E158:F158"/>
    <mergeCell ref="G158:H158"/>
    <mergeCell ref="K139:L142"/>
    <mergeCell ref="K144:L144"/>
    <mergeCell ref="A147:J147"/>
    <mergeCell ref="K147:L148"/>
    <mergeCell ref="C148:D148"/>
    <mergeCell ref="E148:F148"/>
    <mergeCell ref="G148:H148"/>
    <mergeCell ref="K129:L132"/>
    <mergeCell ref="K134:L134"/>
    <mergeCell ref="A137:J137"/>
    <mergeCell ref="K137:L138"/>
    <mergeCell ref="C138:D138"/>
    <mergeCell ref="E138:F138"/>
    <mergeCell ref="G138:H138"/>
    <mergeCell ref="K119:L122"/>
    <mergeCell ref="K124:L124"/>
    <mergeCell ref="A127:J127"/>
    <mergeCell ref="K127:L128"/>
    <mergeCell ref="C128:D128"/>
    <mergeCell ref="E128:F128"/>
    <mergeCell ref="G128:H128"/>
    <mergeCell ref="K109:L112"/>
    <mergeCell ref="K114:L114"/>
    <mergeCell ref="A117:J117"/>
    <mergeCell ref="K117:L118"/>
    <mergeCell ref="C118:D118"/>
    <mergeCell ref="E118:F118"/>
    <mergeCell ref="G118:H118"/>
    <mergeCell ref="K99:L102"/>
    <mergeCell ref="K104:L104"/>
    <mergeCell ref="A107:J107"/>
    <mergeCell ref="K107:L108"/>
    <mergeCell ref="C108:D108"/>
    <mergeCell ref="E108:F108"/>
    <mergeCell ref="G108:H108"/>
    <mergeCell ref="K89:L92"/>
    <mergeCell ref="K94:L94"/>
    <mergeCell ref="A97:J97"/>
    <mergeCell ref="K97:L98"/>
    <mergeCell ref="C98:D98"/>
    <mergeCell ref="E98:F98"/>
    <mergeCell ref="G98:H98"/>
    <mergeCell ref="K79:L82"/>
    <mergeCell ref="K84:L84"/>
    <mergeCell ref="A87:J87"/>
    <mergeCell ref="K87:L88"/>
    <mergeCell ref="C88:D88"/>
    <mergeCell ref="E88:F88"/>
    <mergeCell ref="G88:H88"/>
    <mergeCell ref="K69:L72"/>
    <mergeCell ref="K74:L74"/>
    <mergeCell ref="A77:J77"/>
    <mergeCell ref="K77:L78"/>
    <mergeCell ref="C78:D78"/>
    <mergeCell ref="E78:F78"/>
    <mergeCell ref="G78:H78"/>
    <mergeCell ref="K59:L62"/>
    <mergeCell ref="K64:L64"/>
    <mergeCell ref="A67:J67"/>
    <mergeCell ref="K67:L68"/>
    <mergeCell ref="C68:D68"/>
    <mergeCell ref="E68:F68"/>
    <mergeCell ref="G68:H68"/>
    <mergeCell ref="K49:L52"/>
    <mergeCell ref="K54:L54"/>
    <mergeCell ref="A57:J57"/>
    <mergeCell ref="K57:L58"/>
    <mergeCell ref="C58:D58"/>
    <mergeCell ref="E58:F58"/>
    <mergeCell ref="G58:H58"/>
    <mergeCell ref="K39:L42"/>
    <mergeCell ref="K44:L44"/>
    <mergeCell ref="A47:J47"/>
    <mergeCell ref="K47:L48"/>
    <mergeCell ref="C48:D48"/>
    <mergeCell ref="E48:F48"/>
    <mergeCell ref="G48:H48"/>
    <mergeCell ref="C28:D28"/>
    <mergeCell ref="E28:F28"/>
    <mergeCell ref="G28:H28"/>
    <mergeCell ref="A27:J27"/>
    <mergeCell ref="K27:L28"/>
    <mergeCell ref="K34:L34"/>
    <mergeCell ref="K29:L32"/>
    <mergeCell ref="A37:J37"/>
    <mergeCell ref="K37:L38"/>
    <mergeCell ref="C38:D38"/>
    <mergeCell ref="E38:F38"/>
    <mergeCell ref="G38:H38"/>
  </mergeCells>
  <conditionalFormatting sqref="B4:B25">
    <cfRule type="cellIs" dxfId="80" priority="497" operator="lessThan">
      <formula>2015</formula>
    </cfRule>
    <cfRule type="cellIs" dxfId="79" priority="498" operator="greaterThan">
      <formula>2016</formula>
    </cfRule>
  </conditionalFormatting>
  <conditionalFormatting sqref="D4:D25 H4:H25 D29:D34 H29:H34 K34:L34 F4:F25 F29:F34">
    <cfRule type="cellIs" dxfId="78" priority="452" operator="equal">
      <formula>300</formula>
    </cfRule>
  </conditionalFormatting>
  <conditionalFormatting sqref="D39:D44 H39:H44 K44:L44 K54:L54 K64:L64 K74:L74 K84:L84 D49:D54 H49:H54 D59:D64 H59:H64 D69:D74 H69:H74 H79:H84 D79:D84">
    <cfRule type="cellIs" dxfId="77" priority="451" operator="equal">
      <formula>300</formula>
    </cfRule>
  </conditionalFormatting>
  <conditionalFormatting sqref="D89:D94 H89:H94 K94:L94 K104:L104 H99:H104 D99:D104 D109:D114 H109:H114 K114:L114 K124:L124 K134:L134 H129:H134 D129:D134 D119:D124 H119:H124">
    <cfRule type="cellIs" dxfId="76" priority="449" operator="equal">
      <formula>300</formula>
    </cfRule>
  </conditionalFormatting>
  <conditionalFormatting sqref="D139:D144 H139:H144 K144:L144 K154:L154 H149:H154 D149:D154 D159:D164 H159:H164 K164:L164 K174:L174 K184:L184 H179:H184 D179:D184 D169:D174 H169:H174">
    <cfRule type="cellIs" dxfId="75" priority="448" operator="equal">
      <formula>300</formula>
    </cfRule>
  </conditionalFormatting>
  <conditionalFormatting sqref="D189:D194 H189:H194 K194:L194 K204:L204 H199:H204 D199:D204 D209:D214 H209:H214 K214:L214 K224:L224 K234:L234 H229:H234 D229:D234 D219:D224 H219:H224">
    <cfRule type="cellIs" dxfId="74" priority="447" operator="equal">
      <formula>300</formula>
    </cfRule>
  </conditionalFormatting>
  <conditionalFormatting sqref="K244:L244 D239:D244 H239:H244">
    <cfRule type="cellIs" dxfId="73" priority="446" operator="equal">
      <formula>300</formula>
    </cfRule>
  </conditionalFormatting>
  <conditionalFormatting sqref="F39:F44">
    <cfRule type="cellIs" dxfId="72" priority="445" operator="equal">
      <formula>300</formula>
    </cfRule>
  </conditionalFormatting>
  <conditionalFormatting sqref="F49:F54">
    <cfRule type="cellIs" dxfId="71" priority="444" operator="equal">
      <formula>300</formula>
    </cfRule>
  </conditionalFormatting>
  <conditionalFormatting sqref="F59:F64">
    <cfRule type="cellIs" dxfId="70" priority="443" operator="equal">
      <formula>300</formula>
    </cfRule>
  </conditionalFormatting>
  <conditionalFormatting sqref="F69:F74">
    <cfRule type="cellIs" dxfId="69" priority="442" operator="equal">
      <formula>300</formula>
    </cfRule>
  </conditionalFormatting>
  <conditionalFormatting sqref="F79:F84">
    <cfRule type="cellIs" dxfId="68" priority="441" operator="equal">
      <formula>300</formula>
    </cfRule>
  </conditionalFormatting>
  <conditionalFormatting sqref="F89:F94">
    <cfRule type="cellIs" dxfId="67" priority="440" operator="equal">
      <formula>300</formula>
    </cfRule>
  </conditionalFormatting>
  <conditionalFormatting sqref="F99:F104">
    <cfRule type="cellIs" dxfId="66" priority="439" operator="equal">
      <formula>300</formula>
    </cfRule>
  </conditionalFormatting>
  <conditionalFormatting sqref="F109:F114">
    <cfRule type="cellIs" dxfId="65" priority="438" operator="equal">
      <formula>300</formula>
    </cfRule>
  </conditionalFormatting>
  <conditionalFormatting sqref="F119:F124">
    <cfRule type="cellIs" dxfId="64" priority="437" operator="equal">
      <formula>300</formula>
    </cfRule>
  </conditionalFormatting>
  <conditionalFormatting sqref="F129:F134">
    <cfRule type="cellIs" dxfId="63" priority="436" operator="equal">
      <formula>300</formula>
    </cfRule>
  </conditionalFormatting>
  <conditionalFormatting sqref="F139:F144">
    <cfRule type="cellIs" dxfId="62" priority="435" operator="equal">
      <formula>300</formula>
    </cfRule>
  </conditionalFormatting>
  <conditionalFormatting sqref="F149:F154">
    <cfRule type="cellIs" dxfId="61" priority="434" operator="equal">
      <formula>300</formula>
    </cfRule>
  </conditionalFormatting>
  <conditionalFormatting sqref="F159:F164">
    <cfRule type="cellIs" dxfId="60" priority="433" operator="equal">
      <formula>300</formula>
    </cfRule>
  </conditionalFormatting>
  <conditionalFormatting sqref="F169:F174">
    <cfRule type="cellIs" dxfId="59" priority="432" operator="equal">
      <formula>300</formula>
    </cfRule>
  </conditionalFormatting>
  <conditionalFormatting sqref="F179:F184">
    <cfRule type="cellIs" dxfId="58" priority="431" operator="equal">
      <formula>300</formula>
    </cfRule>
  </conditionalFormatting>
  <conditionalFormatting sqref="F189:F194">
    <cfRule type="cellIs" dxfId="57" priority="430" operator="equal">
      <formula>300</formula>
    </cfRule>
  </conditionalFormatting>
  <conditionalFormatting sqref="F199:F204">
    <cfRule type="cellIs" dxfId="56" priority="429" operator="equal">
      <formula>300</formula>
    </cfRule>
  </conditionalFormatting>
  <conditionalFormatting sqref="F209:F214">
    <cfRule type="cellIs" dxfId="55" priority="428" operator="equal">
      <formula>300</formula>
    </cfRule>
  </conditionalFormatting>
  <conditionalFormatting sqref="F219:F224">
    <cfRule type="cellIs" dxfId="54" priority="427" operator="equal">
      <formula>300</formula>
    </cfRule>
  </conditionalFormatting>
  <conditionalFormatting sqref="F229:F234">
    <cfRule type="cellIs" dxfId="53" priority="426" operator="equal">
      <formula>300</formula>
    </cfRule>
  </conditionalFormatting>
  <conditionalFormatting sqref="F239:F244">
    <cfRule type="cellIs" dxfId="52" priority="425" operator="equal">
      <formula>300</formula>
    </cfRule>
  </conditionalFormatting>
  <conditionalFormatting sqref="K254:L254 D249:D254 H249:H254">
    <cfRule type="cellIs" dxfId="51" priority="240" operator="equal">
      <formula>300</formula>
    </cfRule>
  </conditionalFormatting>
  <conditionalFormatting sqref="F249:F254">
    <cfRule type="cellIs" dxfId="50" priority="239" operator="equal">
      <formula>300</formula>
    </cfRule>
  </conditionalFormatting>
  <conditionalFormatting sqref="K264:L264 D259:D264 H259:H264">
    <cfRule type="cellIs" dxfId="49" priority="236" operator="equal">
      <formula>300</formula>
    </cfRule>
  </conditionalFormatting>
  <conditionalFormatting sqref="F259:F264">
    <cfRule type="cellIs" dxfId="48" priority="235" operator="equal">
      <formula>300</formula>
    </cfRule>
  </conditionalFormatting>
  <conditionalFormatting sqref="B219:B224">
    <cfRule type="cellIs" dxfId="47" priority="55" operator="lessThan">
      <formula>2014</formula>
    </cfRule>
    <cfRule type="cellIs" dxfId="46" priority="56" operator="greaterThan">
      <formula>2015</formula>
    </cfRule>
  </conditionalFormatting>
  <conditionalFormatting sqref="B29:B34">
    <cfRule type="cellIs" dxfId="45" priority="45" operator="lessThan">
      <formula>2015</formula>
    </cfRule>
    <cfRule type="cellIs" dxfId="44" priority="46" operator="greaterThan">
      <formula>2016</formula>
    </cfRule>
  </conditionalFormatting>
  <conditionalFormatting sqref="B39:B44">
    <cfRule type="cellIs" dxfId="43" priority="43" operator="lessThan">
      <formula>2015</formula>
    </cfRule>
    <cfRule type="cellIs" dxfId="42" priority="44" operator="greaterThan">
      <formula>2016</formula>
    </cfRule>
  </conditionalFormatting>
  <conditionalFormatting sqref="B49:B54">
    <cfRule type="cellIs" dxfId="41" priority="41" operator="lessThan">
      <formula>2015</formula>
    </cfRule>
    <cfRule type="cellIs" dxfId="40" priority="42" operator="greaterThan">
      <formula>2016</formula>
    </cfRule>
  </conditionalFormatting>
  <conditionalFormatting sqref="B59:B64">
    <cfRule type="cellIs" dxfId="39" priority="39" operator="lessThan">
      <formula>2015</formula>
    </cfRule>
    <cfRule type="cellIs" dxfId="38" priority="40" operator="greaterThan">
      <formula>2016</formula>
    </cfRule>
  </conditionalFormatting>
  <conditionalFormatting sqref="B69:B74">
    <cfRule type="cellIs" dxfId="37" priority="37" operator="lessThan">
      <formula>2015</formula>
    </cfRule>
    <cfRule type="cellIs" dxfId="36" priority="38" operator="greaterThan">
      <formula>2016</formula>
    </cfRule>
  </conditionalFormatting>
  <conditionalFormatting sqref="B79:B84">
    <cfRule type="cellIs" dxfId="35" priority="35" operator="lessThan">
      <formula>2015</formula>
    </cfRule>
    <cfRule type="cellIs" dxfId="34" priority="36" operator="greaterThan">
      <formula>2016</formula>
    </cfRule>
  </conditionalFormatting>
  <conditionalFormatting sqref="B89:B94">
    <cfRule type="cellIs" dxfId="33" priority="33" operator="lessThan">
      <formula>2015</formula>
    </cfRule>
    <cfRule type="cellIs" dxfId="32" priority="34" operator="greaterThan">
      <formula>2016</formula>
    </cfRule>
  </conditionalFormatting>
  <conditionalFormatting sqref="B99:B104">
    <cfRule type="cellIs" dxfId="31" priority="31" operator="lessThan">
      <formula>2015</formula>
    </cfRule>
    <cfRule type="cellIs" dxfId="30" priority="32" operator="greaterThan">
      <formula>2016</formula>
    </cfRule>
  </conditionalFormatting>
  <conditionalFormatting sqref="B109:B114">
    <cfRule type="cellIs" dxfId="29" priority="29" operator="lessThan">
      <formula>2015</formula>
    </cfRule>
    <cfRule type="cellIs" dxfId="28" priority="30" operator="greaterThan">
      <formula>2016</formula>
    </cfRule>
  </conditionalFormatting>
  <conditionalFormatting sqref="B119:B124">
    <cfRule type="cellIs" dxfId="27" priority="27" operator="lessThan">
      <formula>2015</formula>
    </cfRule>
    <cfRule type="cellIs" dxfId="26" priority="28" operator="greaterThan">
      <formula>2016</formula>
    </cfRule>
  </conditionalFormatting>
  <conditionalFormatting sqref="B129:B134">
    <cfRule type="cellIs" dxfId="25" priority="25" operator="lessThan">
      <formula>2015</formula>
    </cfRule>
    <cfRule type="cellIs" dxfId="24" priority="26" operator="greaterThan">
      <formula>2016</formula>
    </cfRule>
  </conditionalFormatting>
  <conditionalFormatting sqref="B139:B144">
    <cfRule type="cellIs" dxfId="23" priority="23" operator="lessThan">
      <formula>2015</formula>
    </cfRule>
    <cfRule type="cellIs" dxfId="22" priority="24" operator="greaterThan">
      <formula>2016</formula>
    </cfRule>
  </conditionalFormatting>
  <conditionalFormatting sqref="B149:B154">
    <cfRule type="cellIs" dxfId="21" priority="21" operator="lessThan">
      <formula>2015</formula>
    </cfRule>
    <cfRule type="cellIs" dxfId="20" priority="22" operator="greaterThan">
      <formula>2016</formula>
    </cfRule>
  </conditionalFormatting>
  <conditionalFormatting sqref="B159:B164">
    <cfRule type="cellIs" dxfId="19" priority="19" operator="lessThan">
      <formula>2015</formula>
    </cfRule>
    <cfRule type="cellIs" dxfId="18" priority="20" operator="greaterThan">
      <formula>2016</formula>
    </cfRule>
  </conditionalFormatting>
  <conditionalFormatting sqref="B169:B174">
    <cfRule type="cellIs" dxfId="17" priority="17" operator="lessThan">
      <formula>2015</formula>
    </cfRule>
    <cfRule type="cellIs" dxfId="16" priority="18" operator="greaterThan">
      <formula>2016</formula>
    </cfRule>
  </conditionalFormatting>
  <conditionalFormatting sqref="B179:B184">
    <cfRule type="cellIs" dxfId="15" priority="15" operator="lessThan">
      <formula>2015</formula>
    </cfRule>
    <cfRule type="cellIs" dxfId="14" priority="16" operator="greaterThan">
      <formula>2016</formula>
    </cfRule>
  </conditionalFormatting>
  <conditionalFormatting sqref="B189:B194">
    <cfRule type="cellIs" dxfId="13" priority="13" operator="lessThan">
      <formula>2015</formula>
    </cfRule>
    <cfRule type="cellIs" dxfId="12" priority="14" operator="greaterThan">
      <formula>2016</formula>
    </cfRule>
  </conditionalFormatting>
  <conditionalFormatting sqref="B199:B204">
    <cfRule type="cellIs" dxfId="11" priority="11" operator="lessThan">
      <formula>2015</formula>
    </cfRule>
    <cfRule type="cellIs" dxfId="10" priority="12" operator="greaterThan">
      <formula>2016</formula>
    </cfRule>
  </conditionalFormatting>
  <conditionalFormatting sqref="B209:B214">
    <cfRule type="cellIs" dxfId="9" priority="9" operator="lessThan">
      <formula>2015</formula>
    </cfRule>
    <cfRule type="cellIs" dxfId="8" priority="10" operator="greaterThan">
      <formula>2016</formula>
    </cfRule>
  </conditionalFormatting>
  <conditionalFormatting sqref="B229:B234">
    <cfRule type="cellIs" dxfId="7" priority="7" operator="lessThan">
      <formula>2015</formula>
    </cfRule>
    <cfRule type="cellIs" dxfId="6" priority="8" operator="greaterThan">
      <formula>2016</formula>
    </cfRule>
  </conditionalFormatting>
  <conditionalFormatting sqref="B239:B244">
    <cfRule type="cellIs" dxfId="5" priority="5" operator="lessThan">
      <formula>2015</formula>
    </cfRule>
    <cfRule type="cellIs" dxfId="4" priority="6" operator="greaterThan">
      <formula>2016</formula>
    </cfRule>
  </conditionalFormatting>
  <conditionalFormatting sqref="B249:B254">
    <cfRule type="cellIs" dxfId="3" priority="3" operator="lessThan">
      <formula>2015</formula>
    </cfRule>
    <cfRule type="cellIs" dxfId="2" priority="4" operator="greaterThan">
      <formula>2016</formula>
    </cfRule>
  </conditionalFormatting>
  <conditionalFormatting sqref="B259:B264">
    <cfRule type="cellIs" dxfId="1" priority="1" operator="lessThan">
      <formula>2015</formula>
    </cfRule>
    <cfRule type="cellIs" dxfId="0" priority="2" operator="greaterThan">
      <formula>2016</formula>
    </cfRule>
  </conditionalFormatting>
  <pageMargins left="0.7" right="0.7" top="0.75" bottom="0.75" header="0.3" footer="0.3"/>
  <pageSetup paperSize="9" scale="55" orientation="portrait" horizontalDpi="300" verticalDpi="300" r:id="rId1"/>
  <rowBreaks count="4" manualBreakCount="4">
    <brk id="55" max="11" man="1"/>
    <brk id="95" max="11" man="1"/>
    <brk id="145" max="11" man="1"/>
    <brk id="21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L159"/>
  <sheetViews>
    <sheetView view="pageBreakPreview" topLeftCell="A37" zoomScaleNormal="100" zoomScaleSheetLayoutView="100" workbookViewId="0">
      <selection activeCell="L63" sqref="L63"/>
    </sheetView>
  </sheetViews>
  <sheetFormatPr defaultRowHeight="15" x14ac:dyDescent="0.25"/>
  <cols>
    <col min="1" max="1" width="4.42578125" customWidth="1"/>
    <col min="2" max="2" width="29.140625" customWidth="1"/>
    <col min="3" max="4" width="5" bestFit="1" customWidth="1"/>
    <col min="5" max="5" width="3.5703125" bestFit="1" customWidth="1"/>
    <col min="6" max="6" width="5" bestFit="1" customWidth="1"/>
    <col min="7" max="7" width="3.5703125" bestFit="1" customWidth="1"/>
    <col min="8" max="8" width="5.28515625" bestFit="1" customWidth="1"/>
    <col min="9" max="9" width="3.5703125" bestFit="1" customWidth="1"/>
    <col min="10" max="10" width="7.140625" customWidth="1"/>
    <col min="11" max="11" width="9.140625" hidden="1" customWidth="1"/>
    <col min="12" max="12" width="37.28515625" customWidth="1"/>
  </cols>
  <sheetData>
    <row r="1" spans="1:12" ht="15.75" x14ac:dyDescent="0.25">
      <c r="A1" s="132" t="s">
        <v>97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5.75" thickBot="1" x14ac:dyDescent="0.3">
      <c r="A2" s="71" t="s">
        <v>86</v>
      </c>
      <c r="B2" s="71" t="s">
        <v>0</v>
      </c>
      <c r="C2" s="71" t="s">
        <v>88</v>
      </c>
      <c r="D2" s="71" t="s">
        <v>2</v>
      </c>
      <c r="E2" s="71" t="s">
        <v>87</v>
      </c>
      <c r="F2" s="71" t="s">
        <v>90</v>
      </c>
      <c r="G2" s="71" t="s">
        <v>87</v>
      </c>
      <c r="H2" s="71" t="s">
        <v>89</v>
      </c>
      <c r="I2" s="71" t="s">
        <v>87</v>
      </c>
      <c r="J2" s="71" t="s">
        <v>91</v>
      </c>
      <c r="K2" s="71"/>
      <c r="L2" s="71" t="s">
        <v>5</v>
      </c>
    </row>
    <row r="3" spans="1:12" ht="15.75" thickBot="1" x14ac:dyDescent="0.3">
      <c r="A3" s="87">
        <v>1</v>
      </c>
      <c r="B3" s="72" t="str">
        <f>Be!A15</f>
        <v>Gedeon Julianna</v>
      </c>
      <c r="C3" s="73">
        <f>Be!B15</f>
        <v>2015</v>
      </c>
      <c r="D3" s="74">
        <f>Be!C15</f>
        <v>9.1999999999999993</v>
      </c>
      <c r="E3" s="75">
        <f>Be!D15</f>
        <v>176</v>
      </c>
      <c r="F3" s="74">
        <f>Be!E15</f>
        <v>4</v>
      </c>
      <c r="G3" s="75">
        <f>Be!F15</f>
        <v>126</v>
      </c>
      <c r="H3" s="74">
        <f>Be!G15</f>
        <v>29</v>
      </c>
      <c r="I3" s="75">
        <f>Be!H15</f>
        <v>93</v>
      </c>
      <c r="J3" s="76">
        <f>Be!I15</f>
        <v>395</v>
      </c>
      <c r="K3" s="77"/>
      <c r="L3" s="78" t="str">
        <f>Be!K15</f>
        <v>Tiszadada Holló László</v>
      </c>
    </row>
    <row r="4" spans="1:12" ht="15.75" thickBot="1" x14ac:dyDescent="0.3">
      <c r="A4" s="87">
        <v>2</v>
      </c>
      <c r="B4" s="72" t="str">
        <f>Be!A11</f>
        <v>Maleczki Hanna</v>
      </c>
      <c r="C4" s="73">
        <f>Be!B11</f>
        <v>2015</v>
      </c>
      <c r="D4" s="74">
        <f>Be!C11</f>
        <v>9.3000000000000007</v>
      </c>
      <c r="E4" s="75">
        <f>Be!D11</f>
        <v>171</v>
      </c>
      <c r="F4" s="74">
        <f>Be!E11</f>
        <v>3.79</v>
      </c>
      <c r="G4" s="75">
        <f>Be!F11</f>
        <v>113</v>
      </c>
      <c r="H4" s="74">
        <f>Be!G11</f>
        <v>33</v>
      </c>
      <c r="I4" s="75">
        <f>Be!H11</f>
        <v>110</v>
      </c>
      <c r="J4" s="76">
        <f>Be!I11</f>
        <v>394</v>
      </c>
      <c r="K4" s="77"/>
      <c r="L4" s="78" t="str">
        <f>Be!K11</f>
        <v>Zelk</v>
      </c>
    </row>
    <row r="5" spans="1:12" ht="15.75" thickBot="1" x14ac:dyDescent="0.3">
      <c r="A5" s="87">
        <v>3</v>
      </c>
      <c r="B5" s="72" t="str">
        <f>Be!A10</f>
        <v>Holp Lili</v>
      </c>
      <c r="C5" s="73">
        <f>Be!B10</f>
        <v>2015</v>
      </c>
      <c r="D5" s="74">
        <f>Be!C10</f>
        <v>9.5</v>
      </c>
      <c r="E5" s="75">
        <f>Be!D10</f>
        <v>161</v>
      </c>
      <c r="F5" s="74">
        <f>Be!E10</f>
        <v>3.74</v>
      </c>
      <c r="G5" s="75">
        <f>Be!F10</f>
        <v>109</v>
      </c>
      <c r="H5" s="74">
        <f>Be!G10</f>
        <v>35.5</v>
      </c>
      <c r="I5" s="75">
        <f>Be!H10</f>
        <v>120</v>
      </c>
      <c r="J5" s="76">
        <f>Be!I10</f>
        <v>390</v>
      </c>
      <c r="K5" s="77"/>
      <c r="L5" s="78" t="str">
        <f>Be!K10</f>
        <v>Zelk</v>
      </c>
    </row>
    <row r="6" spans="1:12" ht="15.75" thickBot="1" x14ac:dyDescent="0.3">
      <c r="A6" s="87">
        <v>4</v>
      </c>
      <c r="B6" s="72" t="str">
        <f>Be!A29</f>
        <v>Donka Amina</v>
      </c>
      <c r="C6" s="73">
        <f>Be!B29</f>
        <v>2015</v>
      </c>
      <c r="D6" s="74">
        <f>Be!C29</f>
        <v>9.6</v>
      </c>
      <c r="E6" s="75">
        <f>Be!D29</f>
        <v>157</v>
      </c>
      <c r="F6" s="74">
        <f>Be!E29</f>
        <v>3.7</v>
      </c>
      <c r="G6" s="75">
        <f>Be!F29</f>
        <v>107</v>
      </c>
      <c r="H6" s="74">
        <f>Be!G29</f>
        <v>30</v>
      </c>
      <c r="I6" s="75">
        <f>Be!H29</f>
        <v>97</v>
      </c>
      <c r="J6" s="76">
        <f>Be!I29</f>
        <v>361</v>
      </c>
      <c r="K6" s="77"/>
      <c r="L6" s="78">
        <f>Be!K29</f>
        <v>1367</v>
      </c>
    </row>
    <row r="7" spans="1:12" ht="15.75" thickBot="1" x14ac:dyDescent="0.3">
      <c r="A7" s="87">
        <v>5</v>
      </c>
      <c r="B7" s="72" t="str">
        <f>Be!A79</f>
        <v>Rozgonyi Hédi</v>
      </c>
      <c r="C7" s="73">
        <f>Be!B79</f>
        <v>2015</v>
      </c>
      <c r="D7" s="74">
        <f>Be!C79</f>
        <v>9.8000000000000007</v>
      </c>
      <c r="E7" s="75">
        <f>Be!D79</f>
        <v>147</v>
      </c>
      <c r="F7" s="74">
        <f>Be!E79</f>
        <v>3.57</v>
      </c>
      <c r="G7" s="75">
        <f>Be!F79</f>
        <v>99</v>
      </c>
      <c r="H7" s="74">
        <f>Be!G79</f>
        <v>34</v>
      </c>
      <c r="I7" s="75">
        <f>Be!H79</f>
        <v>114</v>
      </c>
      <c r="J7" s="76">
        <f>Be!I79</f>
        <v>360</v>
      </c>
      <c r="K7" s="77"/>
      <c r="L7" s="78">
        <f>Be!K79</f>
        <v>1638</v>
      </c>
    </row>
    <row r="8" spans="1:12" ht="15.75" thickBot="1" x14ac:dyDescent="0.3">
      <c r="A8" s="87">
        <v>6</v>
      </c>
      <c r="B8" s="72" t="str">
        <f>Be!A69</f>
        <v>Kanalas Evelin</v>
      </c>
      <c r="C8" s="73">
        <f>Be!B69</f>
        <v>2015</v>
      </c>
      <c r="D8" s="74">
        <f>Be!C69</f>
        <v>9.6</v>
      </c>
      <c r="E8" s="75">
        <f>Be!D69</f>
        <v>157</v>
      </c>
      <c r="F8" s="74">
        <f>Be!E69</f>
        <v>3.5</v>
      </c>
      <c r="G8" s="75">
        <f>Be!F69</f>
        <v>95</v>
      </c>
      <c r="H8" s="74">
        <f>Be!G69</f>
        <v>32</v>
      </c>
      <c r="I8" s="75">
        <f>Be!H69</f>
        <v>105</v>
      </c>
      <c r="J8" s="76">
        <f>Be!I69</f>
        <v>357</v>
      </c>
      <c r="K8" s="77"/>
      <c r="L8" s="78">
        <f>Be!K69</f>
        <v>1711</v>
      </c>
    </row>
    <row r="9" spans="1:12" ht="15.75" thickBot="1" x14ac:dyDescent="0.3">
      <c r="A9" s="87">
        <v>7</v>
      </c>
      <c r="B9" s="72" t="str">
        <f>Be!A70</f>
        <v>Bara Boglárka</v>
      </c>
      <c r="C9" s="73">
        <f>Be!B70</f>
        <v>2015</v>
      </c>
      <c r="D9" s="74">
        <f>Be!C70</f>
        <v>9.5</v>
      </c>
      <c r="E9" s="75">
        <f>Be!D70</f>
        <v>161</v>
      </c>
      <c r="F9" s="74">
        <f>Be!E70</f>
        <v>3.76</v>
      </c>
      <c r="G9" s="75">
        <f>Be!F70</f>
        <v>111</v>
      </c>
      <c r="H9" s="74">
        <f>Be!G70</f>
        <v>23</v>
      </c>
      <c r="I9" s="75">
        <f>Be!H70</f>
        <v>69</v>
      </c>
      <c r="J9" s="76">
        <f>Be!I70</f>
        <v>341</v>
      </c>
      <c r="K9" s="77"/>
      <c r="L9" s="78">
        <f>Be!K70</f>
        <v>0</v>
      </c>
    </row>
    <row r="10" spans="1:12" ht="15.75" thickBot="1" x14ac:dyDescent="0.3">
      <c r="A10" s="87">
        <v>8</v>
      </c>
      <c r="B10" s="72" t="str">
        <f>Be!A71</f>
        <v>Kiss Melani</v>
      </c>
      <c r="C10" s="73">
        <f>Be!B71</f>
        <v>2015</v>
      </c>
      <c r="D10" s="74">
        <f>Be!C71</f>
        <v>9.6999999999999993</v>
      </c>
      <c r="E10" s="75">
        <f>Be!D71</f>
        <v>152</v>
      </c>
      <c r="F10" s="74">
        <f>Be!E71</f>
        <v>3.69</v>
      </c>
      <c r="G10" s="75">
        <f>Be!F71</f>
        <v>106</v>
      </c>
      <c r="H10" s="74">
        <f>Be!G71</f>
        <v>24</v>
      </c>
      <c r="I10" s="75">
        <f>Be!H71</f>
        <v>73</v>
      </c>
      <c r="J10" s="76">
        <f>Be!I71</f>
        <v>331</v>
      </c>
      <c r="K10" s="77"/>
      <c r="L10" s="78">
        <f>Be!K71</f>
        <v>0</v>
      </c>
    </row>
    <row r="11" spans="1:12" ht="15.75" thickBot="1" x14ac:dyDescent="0.3">
      <c r="A11" s="87">
        <v>9</v>
      </c>
      <c r="B11" s="72" t="str">
        <f>Be!A81</f>
        <v>Cziczás Linett</v>
      </c>
      <c r="C11" s="73">
        <f>Be!B81</f>
        <v>2015</v>
      </c>
      <c r="D11" s="74">
        <f>Be!C81</f>
        <v>9.4</v>
      </c>
      <c r="E11" s="75">
        <f>Be!D81</f>
        <v>166</v>
      </c>
      <c r="F11" s="74">
        <f>Be!E81</f>
        <v>3.28</v>
      </c>
      <c r="G11" s="75">
        <f>Be!F81</f>
        <v>82</v>
      </c>
      <c r="H11" s="74">
        <f>Be!G81</f>
        <v>26</v>
      </c>
      <c r="I11" s="75">
        <f>Be!H81</f>
        <v>81</v>
      </c>
      <c r="J11" s="76">
        <f>Be!I81</f>
        <v>329</v>
      </c>
      <c r="K11" s="77"/>
      <c r="L11" s="78">
        <f>Be!K81</f>
        <v>0</v>
      </c>
    </row>
    <row r="12" spans="1:12" ht="15.75" thickBot="1" x14ac:dyDescent="0.3">
      <c r="A12" s="87">
        <v>10</v>
      </c>
      <c r="B12" s="72" t="str">
        <f>Be!A59</f>
        <v>Benda Dorka</v>
      </c>
      <c r="C12" s="73">
        <f>Be!B59</f>
        <v>2015</v>
      </c>
      <c r="D12" s="74">
        <f>Be!C59</f>
        <v>9.8000000000000007</v>
      </c>
      <c r="E12" s="75">
        <f>Be!D59</f>
        <v>147</v>
      </c>
      <c r="F12" s="74">
        <f>Be!E59</f>
        <v>3.68</v>
      </c>
      <c r="G12" s="75">
        <f>Be!F59</f>
        <v>106</v>
      </c>
      <c r="H12" s="74">
        <f>Be!G59</f>
        <v>24</v>
      </c>
      <c r="I12" s="75">
        <f>Be!H59</f>
        <v>73</v>
      </c>
      <c r="J12" s="76">
        <f>Be!I59</f>
        <v>326</v>
      </c>
      <c r="K12" s="77"/>
      <c r="L12" s="78">
        <f>Be!K59</f>
        <v>1556</v>
      </c>
    </row>
    <row r="13" spans="1:12" ht="15.75" thickBot="1" x14ac:dyDescent="0.3">
      <c r="A13" s="87">
        <v>11</v>
      </c>
      <c r="B13" s="72" t="str">
        <f>Be!A80</f>
        <v>Tóth Vilhelmina</v>
      </c>
      <c r="C13" s="73">
        <f>Be!B80</f>
        <v>2015</v>
      </c>
      <c r="D13" s="74">
        <f>Be!C80</f>
        <v>9.9</v>
      </c>
      <c r="E13" s="75">
        <f>Be!D80</f>
        <v>143</v>
      </c>
      <c r="F13" s="74">
        <f>Be!E80</f>
        <v>3.48</v>
      </c>
      <c r="G13" s="75">
        <f>Be!F80</f>
        <v>93</v>
      </c>
      <c r="H13" s="74">
        <f>Be!G80</f>
        <v>25</v>
      </c>
      <c r="I13" s="75">
        <f>Be!H80</f>
        <v>77</v>
      </c>
      <c r="J13" s="76">
        <f>Be!I80</f>
        <v>313</v>
      </c>
      <c r="K13" s="77"/>
      <c r="L13" s="78">
        <f>Be!K80</f>
        <v>0</v>
      </c>
    </row>
    <row r="14" spans="1:12" ht="15.75" thickBot="1" x14ac:dyDescent="0.3">
      <c r="A14" s="87">
        <v>12</v>
      </c>
      <c r="B14" s="72" t="str">
        <f>Be!A90</f>
        <v>Nagy Gréta</v>
      </c>
      <c r="C14" s="73">
        <f>Be!B90</f>
        <v>2015</v>
      </c>
      <c r="D14" s="74">
        <f>Be!C90</f>
        <v>10.1</v>
      </c>
      <c r="E14" s="75">
        <f>Be!D90</f>
        <v>134</v>
      </c>
      <c r="F14" s="74">
        <f>Be!E90</f>
        <v>3.48</v>
      </c>
      <c r="G14" s="75">
        <f>Be!F90</f>
        <v>93</v>
      </c>
      <c r="H14" s="74">
        <f>Be!G90</f>
        <v>27</v>
      </c>
      <c r="I14" s="75">
        <f>Be!H90</f>
        <v>85</v>
      </c>
      <c r="J14" s="76">
        <f>Be!I90</f>
        <v>312</v>
      </c>
      <c r="K14" s="77"/>
      <c r="L14" s="78">
        <f>Be!K90</f>
        <v>0</v>
      </c>
    </row>
    <row r="15" spans="1:12" ht="15.75" thickBot="1" x14ac:dyDescent="0.3">
      <c r="A15" s="87">
        <v>13</v>
      </c>
      <c r="B15" s="72" t="str">
        <f>Be!A52</f>
        <v>Pusztai Panna</v>
      </c>
      <c r="C15" s="73">
        <f>Be!B52</f>
        <v>2015</v>
      </c>
      <c r="D15" s="74">
        <f>Be!C52</f>
        <v>9.6999999999999993</v>
      </c>
      <c r="E15" s="75">
        <f>Be!D52</f>
        <v>152</v>
      </c>
      <c r="F15" s="74">
        <f>Be!E52</f>
        <v>3.26</v>
      </c>
      <c r="G15" s="75">
        <f>Be!F52</f>
        <v>81</v>
      </c>
      <c r="H15" s="74">
        <f>Be!G52</f>
        <v>23.5</v>
      </c>
      <c r="I15" s="75">
        <f>Be!H52</f>
        <v>71</v>
      </c>
      <c r="J15" s="76">
        <f>Be!I52</f>
        <v>304</v>
      </c>
      <c r="K15" s="77"/>
      <c r="L15" s="78">
        <f>Be!K52</f>
        <v>0</v>
      </c>
    </row>
    <row r="16" spans="1:12" ht="15.75" thickBot="1" x14ac:dyDescent="0.3">
      <c r="A16" s="87">
        <v>14</v>
      </c>
      <c r="B16" s="72" t="str">
        <f>Be!A12</f>
        <v>Szabó Zoé Júlia</v>
      </c>
      <c r="C16" s="73">
        <f>Be!B12</f>
        <v>2015</v>
      </c>
      <c r="D16" s="74">
        <f>Be!C12</f>
        <v>9.8000000000000007</v>
      </c>
      <c r="E16" s="75">
        <f>Be!D12</f>
        <v>147</v>
      </c>
      <c r="F16" s="74">
        <f>Be!E12</f>
        <v>3.49</v>
      </c>
      <c r="G16" s="75">
        <f>Be!F12</f>
        <v>94</v>
      </c>
      <c r="H16" s="74">
        <f>Be!G12</f>
        <v>19.5</v>
      </c>
      <c r="I16" s="75">
        <f>Be!H12</f>
        <v>56</v>
      </c>
      <c r="J16" s="76">
        <f>Be!I12</f>
        <v>297</v>
      </c>
      <c r="K16" s="77"/>
      <c r="L16" s="78" t="str">
        <f>Be!K12</f>
        <v>Szent Imre</v>
      </c>
    </row>
    <row r="17" spans="1:12" ht="15.75" thickBot="1" x14ac:dyDescent="0.3">
      <c r="A17" s="87">
        <v>15</v>
      </c>
      <c r="B17" s="72" t="str">
        <f>Be!A9</f>
        <v>Holp Flóra</v>
      </c>
      <c r="C17" s="73">
        <f>Be!B9</f>
        <v>2015</v>
      </c>
      <c r="D17" s="74">
        <f>Be!C9</f>
        <v>10.1</v>
      </c>
      <c r="E17" s="75">
        <f>Be!D9</f>
        <v>134</v>
      </c>
      <c r="F17" s="74">
        <f>Be!E9</f>
        <v>2.93</v>
      </c>
      <c r="G17" s="75">
        <f>Be!F9</f>
        <v>61</v>
      </c>
      <c r="H17" s="74">
        <f>Be!G9</f>
        <v>29</v>
      </c>
      <c r="I17" s="75">
        <f>Be!H9</f>
        <v>93</v>
      </c>
      <c r="J17" s="76">
        <f>Be!I9</f>
        <v>288</v>
      </c>
      <c r="K17" s="77"/>
      <c r="L17" s="78" t="str">
        <f>Be!K9</f>
        <v>Zelk</v>
      </c>
    </row>
    <row r="18" spans="1:12" ht="15.75" thickBot="1" x14ac:dyDescent="0.3">
      <c r="A18" s="87">
        <v>16</v>
      </c>
      <c r="B18" s="72" t="str">
        <f>Be!A61</f>
        <v>Oláh Mira</v>
      </c>
      <c r="C18" s="73">
        <f>Be!B61</f>
        <v>2015</v>
      </c>
      <c r="D18" s="74">
        <f>Be!C61</f>
        <v>10.1</v>
      </c>
      <c r="E18" s="75">
        <f>Be!D61</f>
        <v>134</v>
      </c>
      <c r="F18" s="74">
        <f>Be!E61</f>
        <v>3.34</v>
      </c>
      <c r="G18" s="75">
        <f>Be!F61</f>
        <v>85</v>
      </c>
      <c r="H18" s="74">
        <f>Be!G61</f>
        <v>21.5</v>
      </c>
      <c r="I18" s="75">
        <f>Be!H61</f>
        <v>64</v>
      </c>
      <c r="J18" s="76">
        <f>Be!I61</f>
        <v>283</v>
      </c>
      <c r="K18" s="77"/>
      <c r="L18" s="78">
        <f>Be!K61</f>
        <v>0</v>
      </c>
    </row>
    <row r="19" spans="1:12" ht="15.75" thickBot="1" x14ac:dyDescent="0.3">
      <c r="A19" s="87">
        <v>17</v>
      </c>
      <c r="B19" s="72" t="str">
        <f>Be!A62</f>
        <v>Sipos Hanna</v>
      </c>
      <c r="C19" s="73">
        <f>Be!B62</f>
        <v>2015</v>
      </c>
      <c r="D19" s="74">
        <f>Be!C62</f>
        <v>9.9</v>
      </c>
      <c r="E19" s="75">
        <f>Be!D62</f>
        <v>143</v>
      </c>
      <c r="F19" s="74">
        <f>Be!E62</f>
        <v>3.02</v>
      </c>
      <c r="G19" s="75">
        <f>Be!F62</f>
        <v>67</v>
      </c>
      <c r="H19" s="74">
        <f>Be!G62</f>
        <v>23</v>
      </c>
      <c r="I19" s="75">
        <f>Be!H62</f>
        <v>69</v>
      </c>
      <c r="J19" s="76">
        <f>Be!I62</f>
        <v>279</v>
      </c>
      <c r="K19" s="77"/>
      <c r="L19" s="78">
        <f>Be!K62</f>
        <v>0</v>
      </c>
    </row>
    <row r="20" spans="1:12" ht="15.75" thickBot="1" x14ac:dyDescent="0.3">
      <c r="A20" s="87">
        <v>18</v>
      </c>
      <c r="B20" s="72" t="str">
        <f>Be!A63</f>
        <v>Szakács Lili</v>
      </c>
      <c r="C20" s="73">
        <f>Be!B63</f>
        <v>2016</v>
      </c>
      <c r="D20" s="74">
        <f>Be!C63</f>
        <v>9.6999999999999993</v>
      </c>
      <c r="E20" s="75">
        <f>Be!D63</f>
        <v>152</v>
      </c>
      <c r="F20" s="74">
        <f>Be!E63</f>
        <v>3.26</v>
      </c>
      <c r="G20" s="75">
        <f>Be!F63</f>
        <v>81</v>
      </c>
      <c r="H20" s="74">
        <f>Be!G63</f>
        <v>16.5</v>
      </c>
      <c r="I20" s="75">
        <f>Be!H63</f>
        <v>44</v>
      </c>
      <c r="J20" s="76">
        <f>Be!I63</f>
        <v>277</v>
      </c>
      <c r="K20" s="77"/>
      <c r="L20" s="78" t="str">
        <f>Be!K63</f>
        <v>4×100</v>
      </c>
    </row>
    <row r="21" spans="1:12" ht="15.75" thickBot="1" x14ac:dyDescent="0.3">
      <c r="A21" s="87">
        <v>19</v>
      </c>
      <c r="B21" s="72" t="str">
        <f>Be!A50</f>
        <v>Kovács Vivien</v>
      </c>
      <c r="C21" s="73">
        <f>Be!B50</f>
        <v>2015</v>
      </c>
      <c r="D21" s="74">
        <f>Be!C50</f>
        <v>10.6</v>
      </c>
      <c r="E21" s="75">
        <f>Be!D50</f>
        <v>112</v>
      </c>
      <c r="F21" s="74">
        <f>Be!E50</f>
        <v>3.02</v>
      </c>
      <c r="G21" s="75">
        <f>Be!F50</f>
        <v>67</v>
      </c>
      <c r="H21" s="74">
        <f>Be!G50</f>
        <v>29.5</v>
      </c>
      <c r="I21" s="75">
        <f>Be!H50</f>
        <v>95</v>
      </c>
      <c r="J21" s="76">
        <f>Be!I50</f>
        <v>274</v>
      </c>
      <c r="K21" s="77"/>
      <c r="L21" s="78">
        <f>Be!K50</f>
        <v>0</v>
      </c>
    </row>
    <row r="22" spans="1:12" ht="15.75" thickBot="1" x14ac:dyDescent="0.3">
      <c r="A22" s="87">
        <v>20</v>
      </c>
      <c r="B22" s="72" t="str">
        <f>Be!A74</f>
        <v>Kiss Bianka</v>
      </c>
      <c r="C22" s="73">
        <f>Be!B74</f>
        <v>2015</v>
      </c>
      <c r="D22" s="74">
        <f>Be!C74</f>
        <v>10.6</v>
      </c>
      <c r="E22" s="75">
        <f>Be!D74</f>
        <v>112</v>
      </c>
      <c r="F22" s="74">
        <f>Be!E74</f>
        <v>2.99</v>
      </c>
      <c r="G22" s="75">
        <f>Be!F74</f>
        <v>65</v>
      </c>
      <c r="H22" s="74">
        <f>Be!G74</f>
        <v>30</v>
      </c>
      <c r="I22" s="75">
        <f>Be!H74</f>
        <v>97</v>
      </c>
      <c r="J22" s="76">
        <f>Be!I74</f>
        <v>274</v>
      </c>
      <c r="K22" s="77"/>
      <c r="L22" s="78">
        <f>Be!K74</f>
        <v>138</v>
      </c>
    </row>
    <row r="23" spans="1:12" ht="15.75" thickBot="1" x14ac:dyDescent="0.3">
      <c r="A23" s="87">
        <v>21</v>
      </c>
      <c r="B23" s="72" t="str">
        <f>Be!A84</f>
        <v>Bablina Tamara</v>
      </c>
      <c r="C23" s="73">
        <f>Be!B84</f>
        <v>2016</v>
      </c>
      <c r="D23" s="74">
        <f>Be!C84</f>
        <v>10.6</v>
      </c>
      <c r="E23" s="75">
        <f>Be!D84</f>
        <v>112</v>
      </c>
      <c r="F23" s="74">
        <f>Be!E84</f>
        <v>3.12</v>
      </c>
      <c r="G23" s="75">
        <f>Be!F84</f>
        <v>73</v>
      </c>
      <c r="H23" s="74">
        <f>Be!G84</f>
        <v>27.5</v>
      </c>
      <c r="I23" s="75">
        <f>Be!H84</f>
        <v>87</v>
      </c>
      <c r="J23" s="76">
        <f>Be!I84</f>
        <v>272</v>
      </c>
      <c r="K23" s="77"/>
      <c r="L23" s="78">
        <f>Be!K84</f>
        <v>93</v>
      </c>
    </row>
    <row r="24" spans="1:12" ht="15.75" thickBot="1" x14ac:dyDescent="0.3">
      <c r="A24" s="87">
        <v>22</v>
      </c>
      <c r="B24" s="72" t="str">
        <f>Be!A82</f>
        <v>Mészáros Zoé</v>
      </c>
      <c r="C24" s="73">
        <f>Be!B82</f>
        <v>2016</v>
      </c>
      <c r="D24" s="74">
        <f>Be!C82</f>
        <v>10.4</v>
      </c>
      <c r="E24" s="75">
        <f>Be!D82</f>
        <v>121</v>
      </c>
      <c r="F24" s="74">
        <f>Be!E82</f>
        <v>3.12</v>
      </c>
      <c r="G24" s="75">
        <f>Be!F82</f>
        <v>73</v>
      </c>
      <c r="H24" s="74">
        <f>Be!G82</f>
        <v>25</v>
      </c>
      <c r="I24" s="75">
        <f>Be!H82</f>
        <v>77</v>
      </c>
      <c r="J24" s="76">
        <f>Be!I82</f>
        <v>271</v>
      </c>
      <c r="K24" s="77"/>
      <c r="L24" s="78">
        <f>Be!K82</f>
        <v>0</v>
      </c>
    </row>
    <row r="25" spans="1:12" ht="15.75" thickBot="1" x14ac:dyDescent="0.3">
      <c r="A25" s="87">
        <v>23</v>
      </c>
      <c r="B25" s="72" t="str">
        <f>Be!A83</f>
        <v>Pethe Nóra</v>
      </c>
      <c r="C25" s="73">
        <f>Be!B83</f>
        <v>2015</v>
      </c>
      <c r="D25" s="74">
        <f>Be!C83</f>
        <v>10.3</v>
      </c>
      <c r="E25" s="75">
        <f>Be!D83</f>
        <v>125</v>
      </c>
      <c r="F25" s="74">
        <f>Be!E83</f>
        <v>3.16</v>
      </c>
      <c r="G25" s="75">
        <f>Be!F83</f>
        <v>75</v>
      </c>
      <c r="H25" s="74">
        <f>Be!G83</f>
        <v>23.5</v>
      </c>
      <c r="I25" s="75">
        <f>Be!H83</f>
        <v>71</v>
      </c>
      <c r="J25" s="76">
        <f>Be!I83</f>
        <v>271</v>
      </c>
      <c r="K25" s="77"/>
      <c r="L25" s="78" t="str">
        <f>Be!K83</f>
        <v>4×100</v>
      </c>
    </row>
    <row r="26" spans="1:12" ht="15.75" thickBot="1" x14ac:dyDescent="0.3">
      <c r="A26" s="87">
        <v>24</v>
      </c>
      <c r="B26" s="72" t="str">
        <f>Be!A73</f>
        <v>Lados Andrea</v>
      </c>
      <c r="C26" s="73">
        <f>Be!B73</f>
        <v>2015</v>
      </c>
      <c r="D26" s="74">
        <f>Be!C73</f>
        <v>10.7</v>
      </c>
      <c r="E26" s="75">
        <f>Be!D73</f>
        <v>108</v>
      </c>
      <c r="F26" s="74">
        <f>Be!E73</f>
        <v>3.33</v>
      </c>
      <c r="G26" s="75">
        <f>Be!F73</f>
        <v>85</v>
      </c>
      <c r="H26" s="74">
        <f>Be!G73</f>
        <v>25</v>
      </c>
      <c r="I26" s="75">
        <f>Be!H73</f>
        <v>77</v>
      </c>
      <c r="J26" s="76">
        <f>Be!I73</f>
        <v>270</v>
      </c>
      <c r="K26" s="77"/>
      <c r="L26" s="78" t="str">
        <f>Be!K73</f>
        <v>4×100</v>
      </c>
    </row>
    <row r="27" spans="1:12" ht="15.75" thickBot="1" x14ac:dyDescent="0.3">
      <c r="A27" s="87">
        <v>25</v>
      </c>
      <c r="B27" s="72" t="str">
        <f>Be!A49</f>
        <v>Gyetvai Laura</v>
      </c>
      <c r="C27" s="73">
        <f>Be!B49</f>
        <v>2015</v>
      </c>
      <c r="D27" s="74">
        <f>Be!C49</f>
        <v>10.4</v>
      </c>
      <c r="E27" s="75">
        <f>Be!D49</f>
        <v>121</v>
      </c>
      <c r="F27" s="74">
        <f>Be!E49</f>
        <v>3.23</v>
      </c>
      <c r="G27" s="75">
        <f>Be!F49</f>
        <v>79</v>
      </c>
      <c r="H27" s="74">
        <f>Be!G49</f>
        <v>23</v>
      </c>
      <c r="I27" s="75">
        <f>Be!H49</f>
        <v>69</v>
      </c>
      <c r="J27" s="76">
        <f>Be!I49</f>
        <v>269</v>
      </c>
      <c r="K27" s="77"/>
      <c r="L27" s="78">
        <f>Be!K49</f>
        <v>1384</v>
      </c>
    </row>
    <row r="28" spans="1:12" ht="15.75" thickBot="1" x14ac:dyDescent="0.3">
      <c r="A28" s="87">
        <v>26</v>
      </c>
      <c r="B28" s="72" t="str">
        <f>Be!A72</f>
        <v>Kiss Kendra</v>
      </c>
      <c r="C28" s="73">
        <f>Be!B72</f>
        <v>2015</v>
      </c>
      <c r="D28" s="74">
        <f>Be!C72</f>
        <v>10.1</v>
      </c>
      <c r="E28" s="75">
        <f>Be!D72</f>
        <v>134</v>
      </c>
      <c r="F28" s="74">
        <f>Be!E72</f>
        <v>3.42</v>
      </c>
      <c r="G28" s="75">
        <f>Be!F72</f>
        <v>90</v>
      </c>
      <c r="H28" s="74">
        <f>Be!G72</f>
        <v>15</v>
      </c>
      <c r="I28" s="75">
        <f>Be!H72</f>
        <v>39</v>
      </c>
      <c r="J28" s="76">
        <f>Be!I72</f>
        <v>263</v>
      </c>
      <c r="K28" s="77"/>
      <c r="L28" s="78">
        <f>Be!K72</f>
        <v>0</v>
      </c>
    </row>
    <row r="29" spans="1:12" ht="15.75" thickBot="1" x14ac:dyDescent="0.3">
      <c r="A29" s="87">
        <v>27</v>
      </c>
      <c r="B29" s="72" t="str">
        <f>Be!A91</f>
        <v>Nyitrai Lara</v>
      </c>
      <c r="C29" s="73">
        <f>Be!B91</f>
        <v>2015</v>
      </c>
      <c r="D29" s="74">
        <f>Be!C91</f>
        <v>10.6</v>
      </c>
      <c r="E29" s="75">
        <f>Be!D91</f>
        <v>112</v>
      </c>
      <c r="F29" s="74">
        <f>Be!E91</f>
        <v>3.08</v>
      </c>
      <c r="G29" s="75">
        <f>Be!F91</f>
        <v>70</v>
      </c>
      <c r="H29" s="74">
        <f>Be!G91</f>
        <v>26</v>
      </c>
      <c r="I29" s="75">
        <f>Be!H91</f>
        <v>81</v>
      </c>
      <c r="J29" s="76">
        <f>Be!I91</f>
        <v>263</v>
      </c>
      <c r="K29" s="77"/>
      <c r="L29" s="78">
        <f>Be!K91</f>
        <v>0</v>
      </c>
    </row>
    <row r="30" spans="1:12" ht="15.75" thickBot="1" x14ac:dyDescent="0.3">
      <c r="A30" s="87">
        <v>28</v>
      </c>
      <c r="B30" s="72" t="str">
        <f>Be!A94</f>
        <v>Vass Zoé</v>
      </c>
      <c r="C30" s="73">
        <f>Be!B94</f>
        <v>2015</v>
      </c>
      <c r="D30" s="74">
        <f>Be!C94</f>
        <v>10.4</v>
      </c>
      <c r="E30" s="75">
        <f>Be!D94</f>
        <v>121</v>
      </c>
      <c r="F30" s="74">
        <f>Be!E94</f>
        <v>3.12</v>
      </c>
      <c r="G30" s="75">
        <f>Be!F94</f>
        <v>73</v>
      </c>
      <c r="H30" s="74">
        <f>Be!G94</f>
        <v>21</v>
      </c>
      <c r="I30" s="75">
        <f>Be!H94</f>
        <v>62</v>
      </c>
      <c r="J30" s="76">
        <f>Be!I94</f>
        <v>256</v>
      </c>
      <c r="K30" s="77"/>
      <c r="L30" s="78">
        <f>Be!K94</f>
        <v>95</v>
      </c>
    </row>
    <row r="31" spans="1:12" ht="15.75" thickBot="1" x14ac:dyDescent="0.3">
      <c r="A31" s="87">
        <v>29</v>
      </c>
      <c r="B31" s="72" t="str">
        <f>Be!A60</f>
        <v>Bunkóczi Mira</v>
      </c>
      <c r="C31" s="73">
        <f>Be!B60</f>
        <v>2015</v>
      </c>
      <c r="D31" s="74">
        <f>Be!C60</f>
        <v>10.4</v>
      </c>
      <c r="E31" s="75">
        <f>Be!D60</f>
        <v>121</v>
      </c>
      <c r="F31" s="74">
        <f>Be!E60</f>
        <v>3.03</v>
      </c>
      <c r="G31" s="75">
        <f>Be!F60</f>
        <v>67</v>
      </c>
      <c r="H31" s="74">
        <f>Be!G60</f>
        <v>21.5</v>
      </c>
      <c r="I31" s="75">
        <f>Be!H60</f>
        <v>64</v>
      </c>
      <c r="J31" s="76">
        <f>Be!I60</f>
        <v>252</v>
      </c>
      <c r="K31" s="77"/>
      <c r="L31" s="78">
        <f>Be!K60</f>
        <v>0</v>
      </c>
    </row>
    <row r="32" spans="1:12" ht="15.75" thickBot="1" x14ac:dyDescent="0.3">
      <c r="A32" s="87">
        <v>30</v>
      </c>
      <c r="B32" s="72" t="str">
        <f>Be!A33</f>
        <v>Ganyu Zsófia</v>
      </c>
      <c r="C32" s="73">
        <f>Be!B33</f>
        <v>2015</v>
      </c>
      <c r="D32" s="74">
        <f>Be!C33</f>
        <v>11</v>
      </c>
      <c r="E32" s="75">
        <f>Be!D33</f>
        <v>95</v>
      </c>
      <c r="F32" s="74">
        <f>Be!E33</f>
        <v>3.19</v>
      </c>
      <c r="G32" s="75">
        <f>Be!F33</f>
        <v>77</v>
      </c>
      <c r="H32" s="74">
        <f>Be!G33</f>
        <v>24.5</v>
      </c>
      <c r="I32" s="75">
        <f>Be!H33</f>
        <v>75</v>
      </c>
      <c r="J32" s="76">
        <f>Be!I33</f>
        <v>247</v>
      </c>
      <c r="K32" s="77"/>
      <c r="L32" s="78" t="str">
        <f>Be!K33</f>
        <v>4×100</v>
      </c>
    </row>
    <row r="33" spans="1:12" ht="15.75" thickBot="1" x14ac:dyDescent="0.3">
      <c r="A33" s="87">
        <v>31</v>
      </c>
      <c r="B33" s="72" t="str">
        <f>Be!A89</f>
        <v>Szarka Judit</v>
      </c>
      <c r="C33" s="73">
        <f>Be!B89</f>
        <v>2015</v>
      </c>
      <c r="D33" s="74">
        <f>Be!C89</f>
        <v>10.8</v>
      </c>
      <c r="E33" s="75">
        <f>Be!D89</f>
        <v>103</v>
      </c>
      <c r="F33" s="74">
        <f>Be!E89</f>
        <v>2.95</v>
      </c>
      <c r="G33" s="75">
        <f>Be!F89</f>
        <v>63</v>
      </c>
      <c r="H33" s="74">
        <f>Be!G89</f>
        <v>26</v>
      </c>
      <c r="I33" s="75">
        <f>Be!H89</f>
        <v>81</v>
      </c>
      <c r="J33" s="76">
        <f>Be!I89</f>
        <v>247</v>
      </c>
      <c r="K33" s="77"/>
      <c r="L33" s="78">
        <f>Be!K89</f>
        <v>1393</v>
      </c>
    </row>
    <row r="34" spans="1:12" ht="15.75" thickBot="1" x14ac:dyDescent="0.3">
      <c r="A34" s="87">
        <v>32</v>
      </c>
      <c r="B34" s="72" t="str">
        <f>Be!A99</f>
        <v>Bálint Alexa</v>
      </c>
      <c r="C34" s="73">
        <f>Be!B99</f>
        <v>2016</v>
      </c>
      <c r="D34" s="74">
        <f>Be!C99</f>
        <v>10.199999999999999</v>
      </c>
      <c r="E34" s="75">
        <f>Be!D99</f>
        <v>130</v>
      </c>
      <c r="F34" s="74">
        <f>Be!E99</f>
        <v>3.17</v>
      </c>
      <c r="G34" s="75">
        <f>Be!F99</f>
        <v>75</v>
      </c>
      <c r="H34" s="74">
        <f>Be!G99</f>
        <v>15</v>
      </c>
      <c r="I34" s="75">
        <f>Be!H99</f>
        <v>39</v>
      </c>
      <c r="J34" s="76">
        <f>Be!I99</f>
        <v>244</v>
      </c>
      <c r="K34" s="77"/>
      <c r="L34" s="78">
        <f>Be!K99</f>
        <v>1118</v>
      </c>
    </row>
    <row r="35" spans="1:12" ht="15.75" thickBot="1" x14ac:dyDescent="0.3">
      <c r="A35" s="87">
        <v>33</v>
      </c>
      <c r="B35" s="72" t="str">
        <f>Be!A4</f>
        <v>Paksó Lara</v>
      </c>
      <c r="C35" s="73">
        <f>Be!B4</f>
        <v>2016</v>
      </c>
      <c r="D35" s="74">
        <f>Be!C4</f>
        <v>10.7</v>
      </c>
      <c r="E35" s="75">
        <f>Be!D4</f>
        <v>108</v>
      </c>
      <c r="F35" s="74">
        <f>Be!E4</f>
        <v>3.1</v>
      </c>
      <c r="G35" s="75">
        <f>Be!F4</f>
        <v>71</v>
      </c>
      <c r="H35" s="74">
        <f>Be!G4</f>
        <v>19</v>
      </c>
      <c r="I35" s="75">
        <f>Be!H4</f>
        <v>54</v>
      </c>
      <c r="J35" s="76">
        <f>Be!I4</f>
        <v>233</v>
      </c>
      <c r="K35" s="77"/>
      <c r="L35" s="78" t="str">
        <f>Be!K4</f>
        <v>Hermann Ottó Tagint</v>
      </c>
    </row>
    <row r="36" spans="1:12" ht="15.75" thickBot="1" x14ac:dyDescent="0.3">
      <c r="A36" s="87">
        <v>34</v>
      </c>
      <c r="B36" s="72" t="str">
        <f>Be!A53</f>
        <v>Kovács Lili</v>
      </c>
      <c r="C36" s="73">
        <f>Be!B53</f>
        <v>2015</v>
      </c>
      <c r="D36" s="74">
        <f>Be!C53</f>
        <v>10.5</v>
      </c>
      <c r="E36" s="75">
        <f>Be!D53</f>
        <v>116</v>
      </c>
      <c r="F36" s="74">
        <f>Be!E53</f>
        <v>3.04</v>
      </c>
      <c r="G36" s="75">
        <f>Be!F53</f>
        <v>68</v>
      </c>
      <c r="H36" s="74">
        <f>Be!G53</f>
        <v>17</v>
      </c>
      <c r="I36" s="75">
        <f>Be!H53</f>
        <v>46</v>
      </c>
      <c r="J36" s="76">
        <f>Be!I53</f>
        <v>230</v>
      </c>
      <c r="K36" s="77"/>
      <c r="L36" s="78" t="str">
        <f>Be!K53</f>
        <v>4×100</v>
      </c>
    </row>
    <row r="37" spans="1:12" ht="15.75" thickBot="1" x14ac:dyDescent="0.3">
      <c r="A37" s="87">
        <v>35</v>
      </c>
      <c r="B37" s="72" t="str">
        <f>Be!A32</f>
        <v>Fekete Bella</v>
      </c>
      <c r="C37" s="73">
        <f>Be!B32</f>
        <v>2015</v>
      </c>
      <c r="D37" s="74">
        <f>Be!C32</f>
        <v>11.1</v>
      </c>
      <c r="E37" s="75">
        <f>Be!D32</f>
        <v>91</v>
      </c>
      <c r="F37" s="74">
        <f>Be!E32</f>
        <v>3.2</v>
      </c>
      <c r="G37" s="75">
        <f>Be!F32</f>
        <v>77</v>
      </c>
      <c r="H37" s="74">
        <f>Be!G32</f>
        <v>20.5</v>
      </c>
      <c r="I37" s="75">
        <f>Be!H32</f>
        <v>60</v>
      </c>
      <c r="J37" s="76">
        <f>Be!I32</f>
        <v>228</v>
      </c>
      <c r="K37" s="77"/>
      <c r="L37" s="78">
        <f>Be!K32</f>
        <v>0</v>
      </c>
    </row>
    <row r="38" spans="1:12" ht="15.75" thickBot="1" x14ac:dyDescent="0.3">
      <c r="A38" s="87">
        <v>36</v>
      </c>
      <c r="B38" s="72" t="str">
        <f>Be!A31</f>
        <v>Pál Réka</v>
      </c>
      <c r="C38" s="73">
        <f>Be!B31</f>
        <v>2015</v>
      </c>
      <c r="D38" s="74">
        <f>Be!C31</f>
        <v>10.9</v>
      </c>
      <c r="E38" s="75">
        <f>Be!D31</f>
        <v>99</v>
      </c>
      <c r="F38" s="74">
        <f>Be!E31</f>
        <v>2.88</v>
      </c>
      <c r="G38" s="75">
        <f>Be!F31</f>
        <v>59</v>
      </c>
      <c r="H38" s="74">
        <f>Be!G31</f>
        <v>23</v>
      </c>
      <c r="I38" s="75">
        <f>Be!H31</f>
        <v>69</v>
      </c>
      <c r="J38" s="76">
        <f>Be!I31</f>
        <v>227</v>
      </c>
      <c r="K38" s="77"/>
      <c r="L38" s="78">
        <f>Be!K31</f>
        <v>0</v>
      </c>
    </row>
    <row r="39" spans="1:12" ht="15.75" thickBot="1" x14ac:dyDescent="0.3">
      <c r="A39" s="87">
        <v>37</v>
      </c>
      <c r="B39" s="72" t="str">
        <f>Be!A103</f>
        <v>Szakács Fanni</v>
      </c>
      <c r="C39" s="73">
        <f>Be!B103</f>
        <v>2016</v>
      </c>
      <c r="D39" s="74">
        <f>Be!C103</f>
        <v>10.5</v>
      </c>
      <c r="E39" s="75">
        <f>Be!D103</f>
        <v>116</v>
      </c>
      <c r="F39" s="74">
        <f>Be!E103</f>
        <v>2.93</v>
      </c>
      <c r="G39" s="75">
        <f>Be!F103</f>
        <v>61</v>
      </c>
      <c r="H39" s="74">
        <f>Be!G103</f>
        <v>17</v>
      </c>
      <c r="I39" s="75">
        <f>Be!H103</f>
        <v>46</v>
      </c>
      <c r="J39" s="76">
        <f>Be!I103</f>
        <v>223</v>
      </c>
      <c r="K39" s="77"/>
      <c r="L39" s="78" t="str">
        <f>Be!K103</f>
        <v>4×100</v>
      </c>
    </row>
    <row r="40" spans="1:12" ht="15.75" thickBot="1" x14ac:dyDescent="0.3">
      <c r="A40" s="87">
        <v>38</v>
      </c>
      <c r="B40" s="72" t="str">
        <f>Be!A14</f>
        <v>Tamás Anna</v>
      </c>
      <c r="C40" s="73">
        <f>Be!B14</f>
        <v>2016</v>
      </c>
      <c r="D40" s="74">
        <f>Be!C14</f>
        <v>11.2</v>
      </c>
      <c r="E40" s="75">
        <f>Be!D14</f>
        <v>87</v>
      </c>
      <c r="F40" s="74">
        <f>Be!E14</f>
        <v>2.85</v>
      </c>
      <c r="G40" s="75">
        <f>Be!F14</f>
        <v>57</v>
      </c>
      <c r="H40" s="74">
        <f>Be!G14</f>
        <v>25</v>
      </c>
      <c r="I40" s="75">
        <f>Be!H14</f>
        <v>77</v>
      </c>
      <c r="J40" s="76">
        <f>Be!I14</f>
        <v>221</v>
      </c>
      <c r="K40" s="77"/>
      <c r="L40" s="78" t="str">
        <f>Be!K14</f>
        <v>Nyíregyháza Petőfi</v>
      </c>
    </row>
    <row r="41" spans="1:12" ht="15.75" thickBot="1" x14ac:dyDescent="0.3">
      <c r="A41" s="87">
        <v>39</v>
      </c>
      <c r="B41" s="72" t="str">
        <f>Be!A92</f>
        <v>Mikó Olívia</v>
      </c>
      <c r="C41" s="73">
        <f>Be!B92</f>
        <v>2015</v>
      </c>
      <c r="D41" s="74">
        <f>Be!C92</f>
        <v>10.5</v>
      </c>
      <c r="E41" s="75">
        <f>Be!D92</f>
        <v>116</v>
      </c>
      <c r="F41" s="74">
        <f>Be!E92</f>
        <v>2.66</v>
      </c>
      <c r="G41" s="75">
        <f>Be!F92</f>
        <v>46</v>
      </c>
      <c r="H41" s="74">
        <f>Be!G92</f>
        <v>20</v>
      </c>
      <c r="I41" s="75">
        <f>Be!H92</f>
        <v>58</v>
      </c>
      <c r="J41" s="76">
        <f>Be!I92</f>
        <v>220</v>
      </c>
      <c r="K41" s="77"/>
      <c r="L41" s="78">
        <f>Be!K92</f>
        <v>0</v>
      </c>
    </row>
    <row r="42" spans="1:12" ht="15.75" thickBot="1" x14ac:dyDescent="0.3">
      <c r="A42" s="87">
        <v>40</v>
      </c>
      <c r="B42" s="72" t="str">
        <f>Be!A5</f>
        <v>Nagy Liza Hanna</v>
      </c>
      <c r="C42" s="73">
        <f>Be!B5</f>
        <v>2015</v>
      </c>
      <c r="D42" s="74">
        <f>Be!C5</f>
        <v>11</v>
      </c>
      <c r="E42" s="75">
        <f>Be!D5</f>
        <v>95</v>
      </c>
      <c r="F42" s="74">
        <f>Be!E5</f>
        <v>3.21</v>
      </c>
      <c r="G42" s="75">
        <f>Be!F5</f>
        <v>78</v>
      </c>
      <c r="H42" s="74">
        <f>Be!G5</f>
        <v>15</v>
      </c>
      <c r="I42" s="75">
        <f>Be!H5</f>
        <v>39</v>
      </c>
      <c r="J42" s="76">
        <f>Be!I5</f>
        <v>212</v>
      </c>
      <c r="K42" s="77"/>
      <c r="L42" s="78" t="str">
        <f>Be!K5</f>
        <v>Hermann Ottó Tagint</v>
      </c>
    </row>
    <row r="43" spans="1:12" ht="15.75" thickBot="1" x14ac:dyDescent="0.3">
      <c r="A43" s="87">
        <v>41</v>
      </c>
      <c r="B43" s="72" t="str">
        <f>Be!A42</f>
        <v>Pataki Barbara</v>
      </c>
      <c r="C43" s="73">
        <f>Be!B42</f>
        <v>2015</v>
      </c>
      <c r="D43" s="74">
        <f>Be!C42</f>
        <v>10.8</v>
      </c>
      <c r="E43" s="75">
        <f>Be!D42</f>
        <v>103</v>
      </c>
      <c r="F43" s="74">
        <f>Be!E42</f>
        <v>2.96</v>
      </c>
      <c r="G43" s="75">
        <f>Be!F42</f>
        <v>63</v>
      </c>
      <c r="H43" s="74">
        <f>Be!G42</f>
        <v>17</v>
      </c>
      <c r="I43" s="75">
        <f>Be!H42</f>
        <v>46</v>
      </c>
      <c r="J43" s="76">
        <f>Be!I42</f>
        <v>212</v>
      </c>
      <c r="K43" s="77"/>
      <c r="L43" s="78">
        <f>Be!K42</f>
        <v>0</v>
      </c>
    </row>
    <row r="44" spans="1:12" ht="15.75" thickBot="1" x14ac:dyDescent="0.3">
      <c r="A44" s="87">
        <v>42</v>
      </c>
      <c r="B44" s="72" t="str">
        <f>Be!A109</f>
        <v>Magdus Kincső</v>
      </c>
      <c r="C44" s="73">
        <f>Be!B109</f>
        <v>2016</v>
      </c>
      <c r="D44" s="74">
        <f>Be!C109</f>
        <v>10.4</v>
      </c>
      <c r="E44" s="75">
        <f>Be!D109</f>
        <v>121</v>
      </c>
      <c r="F44" s="74">
        <f>Be!E109</f>
        <v>2.89</v>
      </c>
      <c r="G44" s="75">
        <f>Be!F109</f>
        <v>59</v>
      </c>
      <c r="H44" s="74">
        <f>Be!G109</f>
        <v>13</v>
      </c>
      <c r="I44" s="75">
        <f>Be!H109</f>
        <v>32</v>
      </c>
      <c r="J44" s="76">
        <f>Be!I109</f>
        <v>212</v>
      </c>
      <c r="K44" s="77"/>
      <c r="L44" s="78">
        <f>Be!K109</f>
        <v>910</v>
      </c>
    </row>
    <row r="45" spans="1:12" ht="15.75" thickBot="1" x14ac:dyDescent="0.3">
      <c r="A45" s="87">
        <v>43</v>
      </c>
      <c r="B45" s="72" t="str">
        <f>Be!A100</f>
        <v>Jakab-Ács Hanna</v>
      </c>
      <c r="C45" s="73">
        <f>Be!B100</f>
        <v>2015</v>
      </c>
      <c r="D45" s="74">
        <f>Be!C100</f>
        <v>10.8</v>
      </c>
      <c r="E45" s="75">
        <f>Be!D100</f>
        <v>103</v>
      </c>
      <c r="F45" s="74">
        <f>Be!E100</f>
        <v>2.95</v>
      </c>
      <c r="G45" s="75">
        <f>Be!F100</f>
        <v>63</v>
      </c>
      <c r="H45" s="74">
        <f>Be!G100</f>
        <v>16</v>
      </c>
      <c r="I45" s="75">
        <f>Be!H100</f>
        <v>43</v>
      </c>
      <c r="J45" s="76">
        <f>Be!I100</f>
        <v>209</v>
      </c>
      <c r="K45" s="77"/>
      <c r="L45" s="78">
        <f>Be!K100</f>
        <v>0</v>
      </c>
    </row>
    <row r="46" spans="1:12" ht="15.75" thickBot="1" x14ac:dyDescent="0.3">
      <c r="A46" s="87">
        <v>44</v>
      </c>
      <c r="B46" s="72" t="str">
        <f>Be!A51</f>
        <v>Fodor Liliána</v>
      </c>
      <c r="C46" s="73">
        <f>Be!B51</f>
        <v>2015</v>
      </c>
      <c r="D46" s="74">
        <f>Be!C51</f>
        <v>11.3</v>
      </c>
      <c r="E46" s="75">
        <f>Be!D51</f>
        <v>83</v>
      </c>
      <c r="F46" s="74">
        <f>Be!E51</f>
        <v>2.66</v>
      </c>
      <c r="G46" s="75">
        <f>Be!F51</f>
        <v>46</v>
      </c>
      <c r="H46" s="74">
        <f>Be!G51</f>
        <v>25.5</v>
      </c>
      <c r="I46" s="75">
        <f>Be!H51</f>
        <v>79</v>
      </c>
      <c r="J46" s="76">
        <f>Be!I51</f>
        <v>208</v>
      </c>
      <c r="K46" s="77"/>
      <c r="L46" s="78">
        <f>Be!K51</f>
        <v>0</v>
      </c>
    </row>
    <row r="47" spans="1:12" ht="15.75" thickBot="1" x14ac:dyDescent="0.3">
      <c r="A47" s="87">
        <v>45</v>
      </c>
      <c r="B47" s="72" t="str">
        <f>Be!A101</f>
        <v>Hasulyó Biborka</v>
      </c>
      <c r="C47" s="73">
        <f>Be!B101</f>
        <v>2016</v>
      </c>
      <c r="D47" s="74">
        <f>Be!C101</f>
        <v>10.6</v>
      </c>
      <c r="E47" s="75">
        <f>Be!D101</f>
        <v>112</v>
      </c>
      <c r="F47" s="74">
        <f>Be!E101</f>
        <v>2.74</v>
      </c>
      <c r="G47" s="75">
        <f>Be!F101</f>
        <v>50</v>
      </c>
      <c r="H47" s="74">
        <f>Be!G101</f>
        <v>17</v>
      </c>
      <c r="I47" s="75">
        <f>Be!H101</f>
        <v>46</v>
      </c>
      <c r="J47" s="76">
        <f>Be!I101</f>
        <v>208</v>
      </c>
      <c r="K47" s="77"/>
      <c r="L47" s="78">
        <f>Be!K101</f>
        <v>0</v>
      </c>
    </row>
    <row r="48" spans="1:12" ht="15.75" thickBot="1" x14ac:dyDescent="0.3">
      <c r="A48" s="87">
        <v>46</v>
      </c>
      <c r="B48" s="72" t="str">
        <f>Be!A6</f>
        <v>Révész Zoé</v>
      </c>
      <c r="C48" s="73">
        <f>Be!B6</f>
        <v>2016</v>
      </c>
      <c r="D48" s="74">
        <f>Be!C6</f>
        <v>10.6</v>
      </c>
      <c r="E48" s="75">
        <f>Be!D6</f>
        <v>112</v>
      </c>
      <c r="F48" s="74">
        <f>Be!E6</f>
        <v>2.63</v>
      </c>
      <c r="G48" s="75">
        <f>Be!F6</f>
        <v>44</v>
      </c>
      <c r="H48" s="74">
        <f>Be!G6</f>
        <v>17</v>
      </c>
      <c r="I48" s="75">
        <f>Be!H6</f>
        <v>46</v>
      </c>
      <c r="J48" s="76">
        <f>Be!I6</f>
        <v>202</v>
      </c>
      <c r="K48" s="77"/>
      <c r="L48" s="78" t="str">
        <f>Be!K6</f>
        <v>Hermann Ottó Tagint</v>
      </c>
    </row>
    <row r="49" spans="1:12" ht="15.75" thickBot="1" x14ac:dyDescent="0.3">
      <c r="A49" s="87">
        <v>47</v>
      </c>
      <c r="B49" s="72" t="str">
        <f>Be!A13</f>
        <v>Kovács Noémi</v>
      </c>
      <c r="C49" s="73">
        <f>Be!B13</f>
        <v>2016</v>
      </c>
      <c r="D49" s="74">
        <f>Be!C13</f>
        <v>11.4</v>
      </c>
      <c r="E49" s="75">
        <f>Be!D13</f>
        <v>79</v>
      </c>
      <c r="F49" s="74">
        <f>Be!E13</f>
        <v>2.82</v>
      </c>
      <c r="G49" s="75">
        <f>Be!F13</f>
        <v>55</v>
      </c>
      <c r="H49" s="74">
        <f>Be!G13</f>
        <v>22</v>
      </c>
      <c r="I49" s="75">
        <f>Be!H13</f>
        <v>66</v>
      </c>
      <c r="J49" s="76">
        <f>Be!I13</f>
        <v>200</v>
      </c>
      <c r="K49" s="77"/>
      <c r="L49" s="78">
        <f>Be!K13</f>
        <v>0</v>
      </c>
    </row>
    <row r="50" spans="1:12" ht="15.75" thickBot="1" x14ac:dyDescent="0.3">
      <c r="A50" s="87">
        <v>48</v>
      </c>
      <c r="B50" s="72" t="str">
        <f>Be!A44</f>
        <v>Varga Mirella Margit</v>
      </c>
      <c r="C50" s="73">
        <f>Be!B44</f>
        <v>2016</v>
      </c>
      <c r="D50" s="74">
        <f>Be!C44</f>
        <v>11.2</v>
      </c>
      <c r="E50" s="75">
        <f>Be!D44</f>
        <v>87</v>
      </c>
      <c r="F50" s="74">
        <f>Be!E44</f>
        <v>2.66</v>
      </c>
      <c r="G50" s="75">
        <f>Be!F44</f>
        <v>46</v>
      </c>
      <c r="H50" s="74">
        <f>Be!G44</f>
        <v>21</v>
      </c>
      <c r="I50" s="75">
        <f>Be!H44</f>
        <v>62</v>
      </c>
      <c r="J50" s="76">
        <f>Be!I44</f>
        <v>195</v>
      </c>
      <c r="K50" s="77"/>
      <c r="L50" s="78">
        <f>Be!K44</f>
        <v>42</v>
      </c>
    </row>
    <row r="51" spans="1:12" ht="15.75" thickBot="1" x14ac:dyDescent="0.3">
      <c r="A51" s="87">
        <v>49</v>
      </c>
      <c r="B51" s="72" t="str">
        <f>Be!A41</f>
        <v>Mocsár Hanna</v>
      </c>
      <c r="C51" s="73">
        <f>Be!B41</f>
        <v>2015</v>
      </c>
      <c r="D51" s="74">
        <f>Be!C41</f>
        <v>11.4</v>
      </c>
      <c r="E51" s="75">
        <f>Be!D41</f>
        <v>79</v>
      </c>
      <c r="F51" s="74">
        <f>Be!E41</f>
        <v>2.68</v>
      </c>
      <c r="G51" s="75">
        <f>Be!F41</f>
        <v>47</v>
      </c>
      <c r="H51" s="74">
        <f>Be!G41</f>
        <v>22.5</v>
      </c>
      <c r="I51" s="75">
        <f>Be!H41</f>
        <v>67</v>
      </c>
      <c r="J51" s="76">
        <f>Be!I41</f>
        <v>193</v>
      </c>
      <c r="K51" s="77"/>
      <c r="L51" s="78">
        <f>Be!K41</f>
        <v>0</v>
      </c>
    </row>
    <row r="52" spans="1:12" ht="15.75" thickBot="1" x14ac:dyDescent="0.3">
      <c r="A52" s="87">
        <v>50</v>
      </c>
      <c r="B52" s="72" t="str">
        <f>Be!A30</f>
        <v>Tornai Csenge</v>
      </c>
      <c r="C52" s="73">
        <f>Be!B30</f>
        <v>2015</v>
      </c>
      <c r="D52" s="74">
        <f>Be!C30</f>
        <v>11.5</v>
      </c>
      <c r="E52" s="75">
        <f>Be!D30</f>
        <v>75</v>
      </c>
      <c r="F52" s="74">
        <f>Be!E30</f>
        <v>2.7</v>
      </c>
      <c r="G52" s="75">
        <f>Be!F30</f>
        <v>48</v>
      </c>
      <c r="H52" s="74">
        <f>Be!G30</f>
        <v>23</v>
      </c>
      <c r="I52" s="75">
        <f>Be!H30</f>
        <v>69</v>
      </c>
      <c r="J52" s="76">
        <f>Be!I30</f>
        <v>192</v>
      </c>
      <c r="K52" s="77"/>
      <c r="L52" s="78">
        <f>Be!K30</f>
        <v>0</v>
      </c>
    </row>
    <row r="53" spans="1:12" ht="15.75" thickBot="1" x14ac:dyDescent="0.3">
      <c r="A53" s="87">
        <v>51</v>
      </c>
      <c r="B53" s="72" t="str">
        <f>Be!A43</f>
        <v>Váradi Angéla Sarolta</v>
      </c>
      <c r="C53" s="73">
        <f>Be!B43</f>
        <v>2016</v>
      </c>
      <c r="D53" s="74">
        <f>Be!C43</f>
        <v>11</v>
      </c>
      <c r="E53" s="75">
        <f>Be!D43</f>
        <v>95</v>
      </c>
      <c r="F53" s="74">
        <f>Be!E43</f>
        <v>2.5</v>
      </c>
      <c r="G53" s="75">
        <f>Be!F43</f>
        <v>37</v>
      </c>
      <c r="H53" s="74">
        <f>Be!G43</f>
        <v>19</v>
      </c>
      <c r="I53" s="75">
        <f>Be!H43</f>
        <v>54</v>
      </c>
      <c r="J53" s="76">
        <f>Be!I43</f>
        <v>186</v>
      </c>
      <c r="K53" s="77"/>
      <c r="L53" s="78" t="str">
        <f>Be!K43</f>
        <v>4×100</v>
      </c>
    </row>
    <row r="54" spans="1:12" ht="15.75" thickBot="1" x14ac:dyDescent="0.3">
      <c r="A54" s="87">
        <v>52</v>
      </c>
      <c r="B54" s="72" t="str">
        <f>Be!A93</f>
        <v>Hajdu Petra</v>
      </c>
      <c r="C54" s="73">
        <f>Be!B93</f>
        <v>2015</v>
      </c>
      <c r="D54" s="74">
        <f>Be!C93</f>
        <v>11</v>
      </c>
      <c r="E54" s="75">
        <f>Be!D93</f>
        <v>95</v>
      </c>
      <c r="F54" s="74">
        <f>Be!E93</f>
        <v>2.78</v>
      </c>
      <c r="G54" s="75">
        <f>Be!F93</f>
        <v>53</v>
      </c>
      <c r="H54" s="74">
        <f>Be!G93</f>
        <v>13.5</v>
      </c>
      <c r="I54" s="75">
        <f>Be!H93</f>
        <v>34</v>
      </c>
      <c r="J54" s="76">
        <f>Be!I93</f>
        <v>182</v>
      </c>
      <c r="K54" s="77"/>
      <c r="L54" s="78" t="str">
        <f>Be!K93</f>
        <v>4×100</v>
      </c>
    </row>
    <row r="55" spans="1:12" ht="15.75" thickBot="1" x14ac:dyDescent="0.3">
      <c r="A55" s="87">
        <v>53</v>
      </c>
      <c r="B55" s="72" t="str">
        <f>Be!A40</f>
        <v>Lakatos Fédra Kinga</v>
      </c>
      <c r="C55" s="73">
        <f>Be!B40</f>
        <v>2016</v>
      </c>
      <c r="D55" s="74">
        <f>Be!C40</f>
        <v>11.6</v>
      </c>
      <c r="E55" s="75">
        <f>Be!D40</f>
        <v>71</v>
      </c>
      <c r="F55" s="74">
        <f>Be!E40</f>
        <v>2.68</v>
      </c>
      <c r="G55" s="75">
        <f>Be!F40</f>
        <v>47</v>
      </c>
      <c r="H55" s="74">
        <f>Be!G40</f>
        <v>19</v>
      </c>
      <c r="I55" s="75">
        <f>Be!H40</f>
        <v>54</v>
      </c>
      <c r="J55" s="76">
        <f>Be!I40</f>
        <v>172</v>
      </c>
      <c r="K55" s="77"/>
      <c r="L55" s="78">
        <f>Be!K40</f>
        <v>0</v>
      </c>
    </row>
    <row r="56" spans="1:12" ht="15.75" thickBot="1" x14ac:dyDescent="0.3">
      <c r="A56" s="87">
        <v>54</v>
      </c>
      <c r="B56" s="72" t="str">
        <f>Be!A102</f>
        <v>Riskó Zelma</v>
      </c>
      <c r="C56" s="73">
        <f>Be!B102</f>
        <v>2016</v>
      </c>
      <c r="D56" s="74">
        <f>Be!C102</f>
        <v>10.3</v>
      </c>
      <c r="E56" s="75">
        <f>Be!D102</f>
        <v>125</v>
      </c>
      <c r="F56" s="74">
        <f>Be!E102</f>
        <v>2.42</v>
      </c>
      <c r="G56" s="75">
        <f>Be!F102</f>
        <v>33</v>
      </c>
      <c r="H56" s="74">
        <f>Be!G102</f>
        <v>8</v>
      </c>
      <c r="I56" s="75">
        <f>Be!H102</f>
        <v>14</v>
      </c>
      <c r="J56" s="76">
        <f>Be!I102</f>
        <v>172</v>
      </c>
      <c r="K56" s="77"/>
      <c r="L56" s="78">
        <f>Be!K102</f>
        <v>0</v>
      </c>
    </row>
    <row r="57" spans="1:12" ht="15.75" thickBot="1" x14ac:dyDescent="0.3">
      <c r="A57" s="87">
        <v>55</v>
      </c>
      <c r="B57" s="72" t="str">
        <f>Be!A8</f>
        <v>Káté Seron Karina</v>
      </c>
      <c r="C57" s="73">
        <f>Be!B8</f>
        <v>2016</v>
      </c>
      <c r="D57" s="74">
        <f>Be!C8</f>
        <v>11.2</v>
      </c>
      <c r="E57" s="75">
        <f>Be!D8</f>
        <v>87</v>
      </c>
      <c r="F57" s="74">
        <f>Be!E8</f>
        <v>2.2599999999999998</v>
      </c>
      <c r="G57" s="75">
        <f>Be!F8</f>
        <v>24</v>
      </c>
      <c r="H57" s="74">
        <f>Be!G8</f>
        <v>18.5</v>
      </c>
      <c r="I57" s="75">
        <f>Be!H8</f>
        <v>52</v>
      </c>
      <c r="J57" s="76">
        <f>Be!I8</f>
        <v>163</v>
      </c>
      <c r="K57" s="77"/>
      <c r="L57" s="78" t="str">
        <f>Be!K8</f>
        <v>Sója MIklós</v>
      </c>
    </row>
    <row r="58" spans="1:12" ht="15.75" thickBot="1" x14ac:dyDescent="0.3">
      <c r="A58" s="87">
        <v>56</v>
      </c>
      <c r="B58" s="72" t="str">
        <f>Be!A39</f>
        <v>Csiki Dzsesszika</v>
      </c>
      <c r="C58" s="73">
        <f>Be!B39</f>
        <v>2016</v>
      </c>
      <c r="D58" s="74">
        <f>Be!C39</f>
        <v>11.5</v>
      </c>
      <c r="E58" s="75">
        <f>Be!D39</f>
        <v>75</v>
      </c>
      <c r="F58" s="74">
        <f>Be!E39</f>
        <v>2.67</v>
      </c>
      <c r="G58" s="75">
        <f>Be!F39</f>
        <v>46</v>
      </c>
      <c r="H58" s="74">
        <f>Be!G39</f>
        <v>15</v>
      </c>
      <c r="I58" s="75">
        <f>Be!H39</f>
        <v>39</v>
      </c>
      <c r="J58" s="76">
        <f>Be!I39</f>
        <v>160</v>
      </c>
      <c r="K58" s="77"/>
      <c r="L58" s="78">
        <f>Be!K39</f>
        <v>1000</v>
      </c>
    </row>
    <row r="59" spans="1:12" ht="15.75" thickBot="1" x14ac:dyDescent="0.3">
      <c r="A59" s="87">
        <v>57</v>
      </c>
      <c r="B59" s="72" t="str">
        <f>Be!A7</f>
        <v>Horváth Melissza</v>
      </c>
      <c r="C59" s="73">
        <f>Be!B7</f>
        <v>2015</v>
      </c>
      <c r="D59" s="74">
        <f>Be!C7</f>
        <v>10.8</v>
      </c>
      <c r="E59" s="75">
        <f>Be!D7</f>
        <v>103</v>
      </c>
      <c r="F59" s="74">
        <f>Be!E7</f>
        <v>1.96</v>
      </c>
      <c r="G59" s="75">
        <f>Be!F7</f>
        <v>8</v>
      </c>
      <c r="H59" s="74">
        <f>Be!G7</f>
        <v>15</v>
      </c>
      <c r="I59" s="75">
        <f>Be!H7</f>
        <v>39</v>
      </c>
      <c r="J59" s="76">
        <f>Be!I7</f>
        <v>150</v>
      </c>
      <c r="K59" s="77"/>
      <c r="L59" s="78" t="str">
        <f>Be!K7</f>
        <v>Sója Miklós</v>
      </c>
    </row>
    <row r="60" spans="1:12" ht="15.75" thickBot="1" x14ac:dyDescent="0.3">
      <c r="A60" s="87">
        <v>58</v>
      </c>
      <c r="B60" s="72" t="str">
        <f>Be!A54</f>
        <v>Papp Anna</v>
      </c>
      <c r="C60" s="73">
        <f>Be!B54</f>
        <v>2015</v>
      </c>
      <c r="D60" s="74">
        <f>Be!C54</f>
        <v>12.4</v>
      </c>
      <c r="E60" s="75">
        <f>Be!D54</f>
        <v>40</v>
      </c>
      <c r="F60" s="74">
        <f>Be!E54</f>
        <v>2.4700000000000002</v>
      </c>
      <c r="G60" s="75">
        <f>Be!F54</f>
        <v>36</v>
      </c>
      <c r="H60" s="74">
        <f>Be!G54</f>
        <v>15.5</v>
      </c>
      <c r="I60" s="75">
        <f>Be!H54</f>
        <v>41</v>
      </c>
      <c r="J60" s="76">
        <f>Be!I54</f>
        <v>117</v>
      </c>
      <c r="K60" s="77"/>
      <c r="L60" s="78">
        <f>Be!K54</f>
        <v>99</v>
      </c>
    </row>
    <row r="61" spans="1:12" ht="15.75" thickBot="1" x14ac:dyDescent="0.3">
      <c r="A61" s="87" t="s">
        <v>14</v>
      </c>
      <c r="B61" s="72">
        <f>Be!A16</f>
        <v>0</v>
      </c>
      <c r="C61" s="73">
        <f>Be!B16</f>
        <v>0</v>
      </c>
      <c r="D61" s="74">
        <f>Be!C16</f>
        <v>0</v>
      </c>
      <c r="E61" s="75">
        <f>Be!D16</f>
        <v>0</v>
      </c>
      <c r="F61" s="74">
        <f>Be!E16</f>
        <v>0</v>
      </c>
      <c r="G61" s="75">
        <f>Be!F16</f>
        <v>0</v>
      </c>
      <c r="H61" s="74">
        <f>Be!G16</f>
        <v>0</v>
      </c>
      <c r="I61" s="75">
        <f>Be!H16</f>
        <v>0</v>
      </c>
      <c r="J61" s="76">
        <f>Be!I16</f>
        <v>0</v>
      </c>
      <c r="K61" s="77"/>
      <c r="L61" s="78">
        <f>Be!K16</f>
        <v>0</v>
      </c>
    </row>
    <row r="62" spans="1:12" ht="15.75" thickBot="1" x14ac:dyDescent="0.3">
      <c r="A62" s="87" t="s">
        <v>14</v>
      </c>
      <c r="B62" s="72">
        <f>Be!A17</f>
        <v>0</v>
      </c>
      <c r="C62" s="73">
        <f>Be!B17</f>
        <v>0</v>
      </c>
      <c r="D62" s="74">
        <f>Be!C17</f>
        <v>0</v>
      </c>
      <c r="E62" s="75">
        <f>Be!D17</f>
        <v>0</v>
      </c>
      <c r="F62" s="74">
        <f>Be!E17</f>
        <v>0</v>
      </c>
      <c r="G62" s="75">
        <f>Be!F17</f>
        <v>0</v>
      </c>
      <c r="H62" s="74">
        <f>Be!G17</f>
        <v>0</v>
      </c>
      <c r="I62" s="75">
        <f>Be!H17</f>
        <v>0</v>
      </c>
      <c r="J62" s="76">
        <f>Be!I17</f>
        <v>0</v>
      </c>
      <c r="K62" s="77"/>
      <c r="L62" s="78">
        <f>Be!K17</f>
        <v>0</v>
      </c>
    </row>
    <row r="63" spans="1:12" ht="15.75" thickBot="1" x14ac:dyDescent="0.3">
      <c r="A63" s="87" t="s">
        <v>14</v>
      </c>
      <c r="B63" s="72">
        <f>Be!A18</f>
        <v>0</v>
      </c>
      <c r="C63" s="73">
        <f>Be!B18</f>
        <v>0</v>
      </c>
      <c r="D63" s="74">
        <f>Be!C18</f>
        <v>0</v>
      </c>
      <c r="E63" s="75">
        <f>Be!D18</f>
        <v>0</v>
      </c>
      <c r="F63" s="74">
        <f>Be!E18</f>
        <v>0</v>
      </c>
      <c r="G63" s="75">
        <f>Be!F18</f>
        <v>0</v>
      </c>
      <c r="H63" s="74">
        <f>Be!G18</f>
        <v>0</v>
      </c>
      <c r="I63" s="75">
        <f>Be!H18</f>
        <v>0</v>
      </c>
      <c r="J63" s="76">
        <f>Be!I18</f>
        <v>0</v>
      </c>
      <c r="K63" s="77"/>
      <c r="L63" s="78">
        <f>Be!K18</f>
        <v>0</v>
      </c>
    </row>
    <row r="64" spans="1:12" ht="15.75" thickBot="1" x14ac:dyDescent="0.3">
      <c r="A64" s="87" t="s">
        <v>14</v>
      </c>
      <c r="B64" s="72">
        <f>Be!A19</f>
        <v>0</v>
      </c>
      <c r="C64" s="73">
        <f>Be!B19</f>
        <v>0</v>
      </c>
      <c r="D64" s="74">
        <f>Be!C19</f>
        <v>0</v>
      </c>
      <c r="E64" s="75">
        <f>Be!D19</f>
        <v>0</v>
      </c>
      <c r="F64" s="74">
        <f>Be!E19</f>
        <v>0</v>
      </c>
      <c r="G64" s="75">
        <f>Be!F19</f>
        <v>0</v>
      </c>
      <c r="H64" s="74">
        <f>Be!G19</f>
        <v>0</v>
      </c>
      <c r="I64" s="75">
        <f>Be!H19</f>
        <v>0</v>
      </c>
      <c r="J64" s="76">
        <f>Be!I19</f>
        <v>0</v>
      </c>
      <c r="K64" s="77"/>
      <c r="L64" s="78">
        <f>Be!K19</f>
        <v>0</v>
      </c>
    </row>
    <row r="65" spans="1:12" ht="15.75" thickBot="1" x14ac:dyDescent="0.3">
      <c r="A65" s="87" t="s">
        <v>14</v>
      </c>
      <c r="B65" s="72">
        <f>Be!A20</f>
        <v>0</v>
      </c>
      <c r="C65" s="73">
        <f>Be!B20</f>
        <v>0</v>
      </c>
      <c r="D65" s="74">
        <f>Be!C20</f>
        <v>0</v>
      </c>
      <c r="E65" s="75">
        <f>Be!D20</f>
        <v>0</v>
      </c>
      <c r="F65" s="74">
        <f>Be!E20</f>
        <v>0</v>
      </c>
      <c r="G65" s="75">
        <f>Be!F20</f>
        <v>0</v>
      </c>
      <c r="H65" s="74">
        <f>Be!G20</f>
        <v>0</v>
      </c>
      <c r="I65" s="75">
        <f>Be!H20</f>
        <v>0</v>
      </c>
      <c r="J65" s="76">
        <f>Be!I20</f>
        <v>0</v>
      </c>
      <c r="K65" s="77"/>
      <c r="L65" s="78">
        <f>Be!K20</f>
        <v>0</v>
      </c>
    </row>
    <row r="66" spans="1:12" ht="15.75" thickBot="1" x14ac:dyDescent="0.3">
      <c r="A66" s="87" t="s">
        <v>14</v>
      </c>
      <c r="B66" s="72">
        <f>Be!A21</f>
        <v>0</v>
      </c>
      <c r="C66" s="73">
        <f>Be!B21</f>
        <v>0</v>
      </c>
      <c r="D66" s="74">
        <f>Be!C21</f>
        <v>0</v>
      </c>
      <c r="E66" s="75">
        <f>Be!D21</f>
        <v>0</v>
      </c>
      <c r="F66" s="74">
        <f>Be!E21</f>
        <v>0</v>
      </c>
      <c r="G66" s="75">
        <f>Be!F21</f>
        <v>0</v>
      </c>
      <c r="H66" s="74">
        <f>Be!G21</f>
        <v>0</v>
      </c>
      <c r="I66" s="75">
        <f>Be!H21</f>
        <v>0</v>
      </c>
      <c r="J66" s="76">
        <f>Be!I21</f>
        <v>0</v>
      </c>
      <c r="K66" s="77"/>
      <c r="L66" s="78">
        <f>Be!K21</f>
        <v>0</v>
      </c>
    </row>
    <row r="67" spans="1:12" ht="15.75" thickBot="1" x14ac:dyDescent="0.3">
      <c r="A67" s="87" t="s">
        <v>14</v>
      </c>
      <c r="B67" s="72">
        <f>Be!A22</f>
        <v>0</v>
      </c>
      <c r="C67" s="73">
        <f>Be!B22</f>
        <v>0</v>
      </c>
      <c r="D67" s="74">
        <f>Be!C22</f>
        <v>0</v>
      </c>
      <c r="E67" s="75">
        <f>Be!D22</f>
        <v>0</v>
      </c>
      <c r="F67" s="74">
        <f>Be!E22</f>
        <v>0</v>
      </c>
      <c r="G67" s="75">
        <f>Be!F22</f>
        <v>0</v>
      </c>
      <c r="H67" s="74">
        <f>Be!G22</f>
        <v>0</v>
      </c>
      <c r="I67" s="75">
        <f>Be!H22</f>
        <v>0</v>
      </c>
      <c r="J67" s="76">
        <f>Be!I22</f>
        <v>0</v>
      </c>
      <c r="K67" s="77"/>
      <c r="L67" s="78">
        <f>Be!K22</f>
        <v>0</v>
      </c>
    </row>
    <row r="68" spans="1:12" ht="15.75" thickBot="1" x14ac:dyDescent="0.3">
      <c r="A68" s="87" t="s">
        <v>14</v>
      </c>
      <c r="B68" s="72">
        <f>Be!A23</f>
        <v>0</v>
      </c>
      <c r="C68" s="73">
        <f>Be!B23</f>
        <v>0</v>
      </c>
      <c r="D68" s="74">
        <f>Be!C23</f>
        <v>0</v>
      </c>
      <c r="E68" s="75">
        <f>Be!D23</f>
        <v>0</v>
      </c>
      <c r="F68" s="74">
        <f>Be!E23</f>
        <v>0</v>
      </c>
      <c r="G68" s="75">
        <f>Be!F23</f>
        <v>0</v>
      </c>
      <c r="H68" s="74">
        <f>Be!G23</f>
        <v>0</v>
      </c>
      <c r="I68" s="75">
        <f>Be!H23</f>
        <v>0</v>
      </c>
      <c r="J68" s="76">
        <f>Be!I23</f>
        <v>0</v>
      </c>
      <c r="K68" s="77"/>
      <c r="L68" s="78">
        <f>Be!K23</f>
        <v>0</v>
      </c>
    </row>
    <row r="69" spans="1:12" ht="15.75" thickBot="1" x14ac:dyDescent="0.3">
      <c r="A69" s="87" t="s">
        <v>14</v>
      </c>
      <c r="B69" s="72">
        <f>Be!A24</f>
        <v>0</v>
      </c>
      <c r="C69" s="73">
        <f>Be!B24</f>
        <v>0</v>
      </c>
      <c r="D69" s="74">
        <f>Be!C24</f>
        <v>0</v>
      </c>
      <c r="E69" s="75">
        <f>Be!D24</f>
        <v>0</v>
      </c>
      <c r="F69" s="74">
        <f>Be!E24</f>
        <v>0</v>
      </c>
      <c r="G69" s="75">
        <f>Be!F24</f>
        <v>0</v>
      </c>
      <c r="H69" s="74">
        <f>Be!G24</f>
        <v>0</v>
      </c>
      <c r="I69" s="75">
        <f>Be!H24</f>
        <v>0</v>
      </c>
      <c r="J69" s="76">
        <f>Be!I24</f>
        <v>0</v>
      </c>
      <c r="K69" s="77"/>
      <c r="L69" s="78">
        <f>Be!K24</f>
        <v>0</v>
      </c>
    </row>
    <row r="70" spans="1:12" ht="15.75" thickBot="1" x14ac:dyDescent="0.3">
      <c r="A70" s="87" t="s">
        <v>14</v>
      </c>
      <c r="B70" s="72">
        <f>Be!A25</f>
        <v>0</v>
      </c>
      <c r="C70" s="73">
        <f>Be!B25</f>
        <v>0</v>
      </c>
      <c r="D70" s="74">
        <f>Be!C25</f>
        <v>0</v>
      </c>
      <c r="E70" s="75">
        <f>Be!D25</f>
        <v>0</v>
      </c>
      <c r="F70" s="74">
        <f>Be!E25</f>
        <v>0</v>
      </c>
      <c r="G70" s="75">
        <f>Be!F25</f>
        <v>0</v>
      </c>
      <c r="H70" s="74">
        <f>Be!G25</f>
        <v>0</v>
      </c>
      <c r="I70" s="75">
        <f>Be!H25</f>
        <v>0</v>
      </c>
      <c r="J70" s="76">
        <f>Be!I25</f>
        <v>0</v>
      </c>
      <c r="K70" s="77"/>
      <c r="L70" s="78">
        <f>Be!K25</f>
        <v>0</v>
      </c>
    </row>
    <row r="71" spans="1:12" ht="15.75" thickBot="1" x14ac:dyDescent="0.3">
      <c r="A71" s="87" t="s">
        <v>14</v>
      </c>
      <c r="B71" s="72">
        <f>Be!A26</f>
        <v>0</v>
      </c>
      <c r="C71" s="73">
        <f>Be!B26</f>
        <v>0</v>
      </c>
      <c r="D71" s="74">
        <f>Be!C26</f>
        <v>0</v>
      </c>
      <c r="E71" s="75">
        <f>Be!D26</f>
        <v>0</v>
      </c>
      <c r="F71" s="74">
        <f>Be!E26</f>
        <v>0</v>
      </c>
      <c r="G71" s="75">
        <f>Be!F26</f>
        <v>0</v>
      </c>
      <c r="H71" s="74">
        <f>Be!G26</f>
        <v>0</v>
      </c>
      <c r="I71" s="75">
        <f>Be!H26</f>
        <v>0</v>
      </c>
      <c r="J71" s="76">
        <f>Be!I26</f>
        <v>0</v>
      </c>
      <c r="K71" s="77"/>
      <c r="L71" s="78">
        <f>Be!K26</f>
        <v>0</v>
      </c>
    </row>
    <row r="72" spans="1:12" ht="15.75" thickBot="1" x14ac:dyDescent="0.3">
      <c r="A72" s="87" t="s">
        <v>14</v>
      </c>
      <c r="B72" s="72" t="str">
        <f>Be!A27</f>
        <v>Nyírbátor, Báthory István Katolikus…</v>
      </c>
      <c r="C72" s="73">
        <f>Be!B27</f>
        <v>0</v>
      </c>
      <c r="D72" s="74">
        <f>Be!C27</f>
        <v>0</v>
      </c>
      <c r="E72" s="75">
        <f>Be!D27</f>
        <v>0</v>
      </c>
      <c r="F72" s="74">
        <f>Be!E27</f>
        <v>0</v>
      </c>
      <c r="G72" s="75">
        <f>Be!F27</f>
        <v>0</v>
      </c>
      <c r="H72" s="74">
        <f>Be!G27</f>
        <v>0</v>
      </c>
      <c r="I72" s="75">
        <f>Be!H27</f>
        <v>0</v>
      </c>
      <c r="J72" s="76">
        <f>Be!I27</f>
        <v>0</v>
      </c>
      <c r="K72" s="77"/>
      <c r="L72" s="78">
        <f>Be!K27</f>
        <v>8</v>
      </c>
    </row>
    <row r="73" spans="1:12" ht="15.75" thickBot="1" x14ac:dyDescent="0.3">
      <c r="A73" s="87" t="s">
        <v>14</v>
      </c>
      <c r="B73" s="72">
        <f>Be!A34</f>
        <v>0</v>
      </c>
      <c r="C73" s="73">
        <f>Be!B34</f>
        <v>0</v>
      </c>
      <c r="D73" s="74">
        <f>Be!C34</f>
        <v>0</v>
      </c>
      <c r="E73" s="75">
        <f>Be!D34</f>
        <v>0</v>
      </c>
      <c r="F73" s="74">
        <f>Be!E34</f>
        <v>0</v>
      </c>
      <c r="G73" s="75">
        <f>Be!F34</f>
        <v>0</v>
      </c>
      <c r="H73" s="74">
        <f>Be!G34</f>
        <v>0</v>
      </c>
      <c r="I73" s="75">
        <f>Be!H34</f>
        <v>0</v>
      </c>
      <c r="J73" s="76">
        <f>Be!I34</f>
        <v>0</v>
      </c>
      <c r="K73" s="77"/>
      <c r="L73" s="78">
        <f>Be!K34</f>
        <v>112</v>
      </c>
    </row>
    <row r="74" spans="1:12" ht="15.75" thickBot="1" x14ac:dyDescent="0.3">
      <c r="A74" s="87" t="s">
        <v>14</v>
      </c>
      <c r="B74" s="72">
        <f>Be!A35</f>
        <v>0</v>
      </c>
      <c r="C74" s="73">
        <f>Be!B35</f>
        <v>0</v>
      </c>
      <c r="D74" s="74">
        <f>Be!C35</f>
        <v>0</v>
      </c>
      <c r="E74" s="75">
        <f>Be!D35</f>
        <v>0</v>
      </c>
      <c r="F74" s="74">
        <f>Be!E35</f>
        <v>0</v>
      </c>
      <c r="G74" s="75">
        <f>Be!F35</f>
        <v>0</v>
      </c>
      <c r="H74" s="74">
        <f>Be!G35</f>
        <v>0</v>
      </c>
      <c r="I74" s="75">
        <f>Be!H35</f>
        <v>0</v>
      </c>
      <c r="J74" s="76">
        <f>Be!I35</f>
        <v>0</v>
      </c>
      <c r="K74" s="77"/>
      <c r="L74" s="78">
        <f>Be!K35</f>
        <v>0</v>
      </c>
    </row>
    <row r="75" spans="1:12" ht="15.75" thickBot="1" x14ac:dyDescent="0.3">
      <c r="A75" s="87" t="s">
        <v>14</v>
      </c>
      <c r="B75" s="72">
        <f>Be!A36</f>
        <v>0</v>
      </c>
      <c r="C75" s="73">
        <f>Be!B36</f>
        <v>0</v>
      </c>
      <c r="D75" s="74">
        <f>Be!C36</f>
        <v>0</v>
      </c>
      <c r="E75" s="75">
        <f>Be!D36</f>
        <v>0</v>
      </c>
      <c r="F75" s="74">
        <f>Be!E36</f>
        <v>0</v>
      </c>
      <c r="G75" s="75">
        <f>Be!F36</f>
        <v>0</v>
      </c>
      <c r="H75" s="74">
        <f>Be!G36</f>
        <v>0</v>
      </c>
      <c r="I75" s="75">
        <f>Be!H36</f>
        <v>0</v>
      </c>
      <c r="J75" s="76">
        <f>Be!I36</f>
        <v>0</v>
      </c>
      <c r="K75" s="77"/>
      <c r="L75" s="78">
        <f>Be!K36</f>
        <v>0</v>
      </c>
    </row>
    <row r="76" spans="1:12" ht="15.75" thickBot="1" x14ac:dyDescent="0.3">
      <c r="A76" s="87" t="s">
        <v>14</v>
      </c>
      <c r="B76" s="72" t="str">
        <f>Be!A37</f>
        <v>Nyírbátori Magyar-Angol Két Tanítási Nyelvű</v>
      </c>
      <c r="C76" s="73">
        <f>Be!B37</f>
        <v>0</v>
      </c>
      <c r="D76" s="74">
        <f>Be!C37</f>
        <v>0</v>
      </c>
      <c r="E76" s="75">
        <f>Be!D37</f>
        <v>0</v>
      </c>
      <c r="F76" s="74">
        <f>Be!E37</f>
        <v>0</v>
      </c>
      <c r="G76" s="75">
        <f>Be!F37</f>
        <v>0</v>
      </c>
      <c r="H76" s="74">
        <f>Be!G37</f>
        <v>0</v>
      </c>
      <c r="I76" s="75">
        <f>Be!H37</f>
        <v>0</v>
      </c>
      <c r="J76" s="76">
        <f>Be!I37</f>
        <v>0</v>
      </c>
      <c r="K76" s="77"/>
      <c r="L76" s="78">
        <f>Be!K37</f>
        <v>13</v>
      </c>
    </row>
    <row r="77" spans="1:12" ht="15.75" thickBot="1" x14ac:dyDescent="0.3">
      <c r="A77" s="87" t="s">
        <v>14</v>
      </c>
      <c r="B77" s="72">
        <f>Be!A45</f>
        <v>0</v>
      </c>
      <c r="C77" s="73">
        <f>Be!B45</f>
        <v>0</v>
      </c>
      <c r="D77" s="74">
        <f>Be!C45</f>
        <v>0</v>
      </c>
      <c r="E77" s="75">
        <f>Be!D45</f>
        <v>0</v>
      </c>
      <c r="F77" s="74">
        <f>Be!E45</f>
        <v>0</v>
      </c>
      <c r="G77" s="75">
        <f>Be!F45</f>
        <v>0</v>
      </c>
      <c r="H77" s="74">
        <f>Be!G45</f>
        <v>0</v>
      </c>
      <c r="I77" s="75">
        <f>Be!H45</f>
        <v>0</v>
      </c>
      <c r="J77" s="76">
        <f>Be!I45</f>
        <v>0</v>
      </c>
      <c r="K77" s="77"/>
      <c r="L77" s="78">
        <f>Be!K45</f>
        <v>0</v>
      </c>
    </row>
    <row r="78" spans="1:12" ht="15.75" thickBot="1" x14ac:dyDescent="0.3">
      <c r="A78" s="87" t="s">
        <v>14</v>
      </c>
      <c r="B78" s="72">
        <f>Be!A46</f>
        <v>0</v>
      </c>
      <c r="C78" s="73">
        <f>Be!B46</f>
        <v>0</v>
      </c>
      <c r="D78" s="74">
        <f>Be!C46</f>
        <v>0</v>
      </c>
      <c r="E78" s="75">
        <f>Be!D46</f>
        <v>0</v>
      </c>
      <c r="F78" s="74">
        <f>Be!E46</f>
        <v>0</v>
      </c>
      <c r="G78" s="75">
        <f>Be!F46</f>
        <v>0</v>
      </c>
      <c r="H78" s="74">
        <f>Be!G46</f>
        <v>0</v>
      </c>
      <c r="I78" s="75">
        <f>Be!H46</f>
        <v>0</v>
      </c>
      <c r="J78" s="76">
        <f>Be!I46</f>
        <v>0</v>
      </c>
      <c r="K78" s="77"/>
      <c r="L78" s="78">
        <f>Be!K46</f>
        <v>0</v>
      </c>
    </row>
    <row r="79" spans="1:12" ht="15.75" thickBot="1" x14ac:dyDescent="0.3">
      <c r="A79" s="87" t="s">
        <v>14</v>
      </c>
      <c r="B79" s="72" t="str">
        <f>Be!A47</f>
        <v>Ajak</v>
      </c>
      <c r="C79" s="73">
        <f>Be!B47</f>
        <v>0</v>
      </c>
      <c r="D79" s="74">
        <f>Be!C47</f>
        <v>0</v>
      </c>
      <c r="E79" s="75">
        <f>Be!D47</f>
        <v>0</v>
      </c>
      <c r="F79" s="74">
        <f>Be!E47</f>
        <v>0</v>
      </c>
      <c r="G79" s="75">
        <f>Be!F47</f>
        <v>0</v>
      </c>
      <c r="H79" s="74">
        <f>Be!G47</f>
        <v>0</v>
      </c>
      <c r="I79" s="75">
        <f>Be!H47</f>
        <v>0</v>
      </c>
      <c r="J79" s="76">
        <f>Be!I47</f>
        <v>0</v>
      </c>
      <c r="K79" s="77"/>
      <c r="L79" s="78">
        <f>Be!K47</f>
        <v>7</v>
      </c>
    </row>
    <row r="80" spans="1:12" ht="15.75" thickBot="1" x14ac:dyDescent="0.3">
      <c r="A80" s="87" t="s">
        <v>14</v>
      </c>
      <c r="B80" s="72">
        <f>Be!A55</f>
        <v>0</v>
      </c>
      <c r="C80" s="73">
        <f>Be!B55</f>
        <v>0</v>
      </c>
      <c r="D80" s="74">
        <f>Be!C55</f>
        <v>0</v>
      </c>
      <c r="E80" s="75">
        <f>Be!D55</f>
        <v>0</v>
      </c>
      <c r="F80" s="74">
        <f>Be!E55</f>
        <v>0</v>
      </c>
      <c r="G80" s="75">
        <f>Be!F55</f>
        <v>0</v>
      </c>
      <c r="H80" s="74">
        <f>Be!G55</f>
        <v>0</v>
      </c>
      <c r="I80" s="75">
        <f>Be!H55</f>
        <v>0</v>
      </c>
      <c r="J80" s="76">
        <f>Be!I55</f>
        <v>0</v>
      </c>
      <c r="K80" s="77"/>
      <c r="L80" s="78">
        <f>Be!K55</f>
        <v>0</v>
      </c>
    </row>
    <row r="81" spans="1:12" ht="15.75" thickBot="1" x14ac:dyDescent="0.3">
      <c r="A81" s="87" t="s">
        <v>14</v>
      </c>
      <c r="B81" s="72">
        <f>Be!A56</f>
        <v>0</v>
      </c>
      <c r="C81" s="73">
        <f>Be!B56</f>
        <v>0</v>
      </c>
      <c r="D81" s="74">
        <f>Be!C56</f>
        <v>0</v>
      </c>
      <c r="E81" s="75">
        <f>Be!D56</f>
        <v>0</v>
      </c>
      <c r="F81" s="74">
        <f>Be!E56</f>
        <v>0</v>
      </c>
      <c r="G81" s="75">
        <f>Be!F56</f>
        <v>0</v>
      </c>
      <c r="H81" s="74">
        <f>Be!G56</f>
        <v>0</v>
      </c>
      <c r="I81" s="75">
        <f>Be!H56</f>
        <v>0</v>
      </c>
      <c r="J81" s="76">
        <f>Be!I56</f>
        <v>0</v>
      </c>
      <c r="K81" s="77"/>
      <c r="L81" s="78">
        <f>Be!K56</f>
        <v>0</v>
      </c>
    </row>
    <row r="82" spans="1:12" ht="15.75" thickBot="1" x14ac:dyDescent="0.3">
      <c r="A82" s="87" t="s">
        <v>14</v>
      </c>
      <c r="B82" s="72" t="str">
        <f>Be!A57</f>
        <v>Gégény</v>
      </c>
      <c r="C82" s="73">
        <f>Be!B57</f>
        <v>0</v>
      </c>
      <c r="D82" s="74">
        <f>Be!C57</f>
        <v>0</v>
      </c>
      <c r="E82" s="75">
        <f>Be!D57</f>
        <v>0</v>
      </c>
      <c r="F82" s="74">
        <f>Be!E57</f>
        <v>0</v>
      </c>
      <c r="G82" s="75">
        <f>Be!F57</f>
        <v>0</v>
      </c>
      <c r="H82" s="74">
        <f>Be!G57</f>
        <v>0</v>
      </c>
      <c r="I82" s="75">
        <f>Be!H57</f>
        <v>0</v>
      </c>
      <c r="J82" s="76">
        <f>Be!I57</f>
        <v>0</v>
      </c>
      <c r="K82" s="77"/>
      <c r="L82" s="78">
        <f>Be!K57</f>
        <v>4</v>
      </c>
    </row>
    <row r="83" spans="1:12" ht="15.75" thickBot="1" x14ac:dyDescent="0.3">
      <c r="A83" s="87" t="s">
        <v>14</v>
      </c>
      <c r="B83" s="72">
        <f>Be!A64</f>
        <v>0</v>
      </c>
      <c r="C83" s="73">
        <f>Be!B64</f>
        <v>0</v>
      </c>
      <c r="D83" s="74">
        <f>Be!C64</f>
        <v>0</v>
      </c>
      <c r="E83" s="75">
        <f>Be!D64</f>
        <v>0</v>
      </c>
      <c r="F83" s="74">
        <f>Be!E64</f>
        <v>0</v>
      </c>
      <c r="G83" s="75">
        <f>Be!F64</f>
        <v>0</v>
      </c>
      <c r="H83" s="74">
        <f>Be!G64</f>
        <v>0</v>
      </c>
      <c r="I83" s="75">
        <f>Be!H64</f>
        <v>0</v>
      </c>
      <c r="J83" s="76">
        <f>Be!I64</f>
        <v>0</v>
      </c>
      <c r="K83" s="77"/>
      <c r="L83" s="78">
        <f>Be!K64</f>
        <v>139</v>
      </c>
    </row>
    <row r="84" spans="1:12" ht="15.75" thickBot="1" x14ac:dyDescent="0.3">
      <c r="A84" s="87" t="s">
        <v>14</v>
      </c>
      <c r="B84" s="72">
        <f>Be!A65</f>
        <v>0</v>
      </c>
      <c r="C84" s="73">
        <f>Be!B65</f>
        <v>0</v>
      </c>
      <c r="D84" s="74">
        <f>Be!C65</f>
        <v>0</v>
      </c>
      <c r="E84" s="75">
        <f>Be!D65</f>
        <v>0</v>
      </c>
      <c r="F84" s="74">
        <f>Be!E65</f>
        <v>0</v>
      </c>
      <c r="G84" s="75">
        <f>Be!F65</f>
        <v>0</v>
      </c>
      <c r="H84" s="74">
        <f>Be!G65</f>
        <v>0</v>
      </c>
      <c r="I84" s="75">
        <f>Be!H65</f>
        <v>0</v>
      </c>
      <c r="J84" s="76">
        <f>Be!I65</f>
        <v>0</v>
      </c>
      <c r="K84" s="77"/>
      <c r="L84" s="78">
        <f>Be!K65</f>
        <v>0</v>
      </c>
    </row>
    <row r="85" spans="1:12" ht="15.75" thickBot="1" x14ac:dyDescent="0.3">
      <c r="A85" s="87" t="s">
        <v>14</v>
      </c>
      <c r="B85" s="72">
        <f>Be!A66</f>
        <v>0</v>
      </c>
      <c r="C85" s="73">
        <f>Be!B66</f>
        <v>0</v>
      </c>
      <c r="D85" s="74">
        <f>Be!C66</f>
        <v>0</v>
      </c>
      <c r="E85" s="75">
        <f>Be!D66</f>
        <v>0</v>
      </c>
      <c r="F85" s="74">
        <f>Be!E66</f>
        <v>0</v>
      </c>
      <c r="G85" s="75">
        <f>Be!F66</f>
        <v>0</v>
      </c>
      <c r="H85" s="74">
        <f>Be!G66</f>
        <v>0</v>
      </c>
      <c r="I85" s="75">
        <f>Be!H66</f>
        <v>0</v>
      </c>
      <c r="J85" s="76">
        <f>Be!I66</f>
        <v>0</v>
      </c>
      <c r="K85" s="77"/>
      <c r="L85" s="78">
        <f>Be!K66</f>
        <v>0</v>
      </c>
    </row>
    <row r="86" spans="1:12" ht="15.75" thickBot="1" x14ac:dyDescent="0.3">
      <c r="A86" s="87" t="s">
        <v>14</v>
      </c>
      <c r="B86" s="72" t="str">
        <f>Be!A67</f>
        <v>Tiszadobi Széchenyi</v>
      </c>
      <c r="C86" s="73">
        <f>Be!B67</f>
        <v>0</v>
      </c>
      <c r="D86" s="74">
        <f>Be!C67</f>
        <v>0</v>
      </c>
      <c r="E86" s="75">
        <f>Be!D67</f>
        <v>0</v>
      </c>
      <c r="F86" s="74">
        <f>Be!E67</f>
        <v>0</v>
      </c>
      <c r="G86" s="75">
        <f>Be!F67</f>
        <v>0</v>
      </c>
      <c r="H86" s="74">
        <f>Be!G67</f>
        <v>0</v>
      </c>
      <c r="I86" s="75">
        <f>Be!H67</f>
        <v>0</v>
      </c>
      <c r="J86" s="76">
        <f>Be!I67</f>
        <v>0</v>
      </c>
      <c r="K86" s="77"/>
      <c r="L86" s="78">
        <f>Be!K67</f>
        <v>1</v>
      </c>
    </row>
    <row r="87" spans="1:12" ht="15.75" thickBot="1" x14ac:dyDescent="0.3">
      <c r="A87" s="87" t="s">
        <v>14</v>
      </c>
      <c r="B87" s="72">
        <f>Be!A75</f>
        <v>0</v>
      </c>
      <c r="C87" s="73">
        <f>Be!B75</f>
        <v>0</v>
      </c>
      <c r="D87" s="74">
        <f>Be!C75</f>
        <v>0</v>
      </c>
      <c r="E87" s="75">
        <f>Be!D75</f>
        <v>0</v>
      </c>
      <c r="F87" s="74">
        <f>Be!E75</f>
        <v>0</v>
      </c>
      <c r="G87" s="75">
        <f>Be!F75</f>
        <v>0</v>
      </c>
      <c r="H87" s="74">
        <f>Be!G75</f>
        <v>0</v>
      </c>
      <c r="I87" s="75">
        <f>Be!H75</f>
        <v>0</v>
      </c>
      <c r="J87" s="76">
        <f>Be!I75</f>
        <v>0</v>
      </c>
      <c r="K87" s="77"/>
      <c r="L87" s="78">
        <f>Be!K75</f>
        <v>0</v>
      </c>
    </row>
    <row r="88" spans="1:12" ht="15.75" thickBot="1" x14ac:dyDescent="0.3">
      <c r="A88" s="87" t="s">
        <v>14</v>
      </c>
      <c r="B88" s="72">
        <f>Be!A76</f>
        <v>0</v>
      </c>
      <c r="C88" s="73">
        <f>Be!B76</f>
        <v>0</v>
      </c>
      <c r="D88" s="74">
        <f>Be!C76</f>
        <v>0</v>
      </c>
      <c r="E88" s="75">
        <f>Be!D76</f>
        <v>0</v>
      </c>
      <c r="F88" s="74">
        <f>Be!E76</f>
        <v>0</v>
      </c>
      <c r="G88" s="75">
        <f>Be!F76</f>
        <v>0</v>
      </c>
      <c r="H88" s="74">
        <f>Be!G76</f>
        <v>0</v>
      </c>
      <c r="I88" s="75">
        <f>Be!H76</f>
        <v>0</v>
      </c>
      <c r="J88" s="76">
        <f>Be!I76</f>
        <v>0</v>
      </c>
      <c r="K88" s="77"/>
      <c r="L88" s="78">
        <f>Be!K76</f>
        <v>0</v>
      </c>
    </row>
    <row r="89" spans="1:12" ht="15.75" thickBot="1" x14ac:dyDescent="0.3">
      <c r="A89" s="87" t="s">
        <v>14</v>
      </c>
      <c r="B89" s="72" t="str">
        <f>Be!A77</f>
        <v>Tiszavasvári Kabay</v>
      </c>
      <c r="C89" s="73">
        <f>Be!B77</f>
        <v>0</v>
      </c>
      <c r="D89" s="74">
        <f>Be!C77</f>
        <v>0</v>
      </c>
      <c r="E89" s="75">
        <f>Be!D77</f>
        <v>0</v>
      </c>
      <c r="F89" s="74">
        <f>Be!E77</f>
        <v>0</v>
      </c>
      <c r="G89" s="75">
        <f>Be!F77</f>
        <v>0</v>
      </c>
      <c r="H89" s="74">
        <f>Be!G77</f>
        <v>0</v>
      </c>
      <c r="I89" s="75">
        <f>Be!H77</f>
        <v>0</v>
      </c>
      <c r="J89" s="76">
        <f>Be!I77</f>
        <v>0</v>
      </c>
      <c r="K89" s="77"/>
      <c r="L89" s="78">
        <f>Be!K77</f>
        <v>2</v>
      </c>
    </row>
    <row r="90" spans="1:12" ht="15.75" thickBot="1" x14ac:dyDescent="0.3">
      <c r="A90" s="87" t="s">
        <v>14</v>
      </c>
      <c r="B90" s="72">
        <f>Be!A85</f>
        <v>0</v>
      </c>
      <c r="C90" s="73">
        <f>Be!B85</f>
        <v>0</v>
      </c>
      <c r="D90" s="74">
        <f>Be!C85</f>
        <v>0</v>
      </c>
      <c r="E90" s="75">
        <f>Be!D85</f>
        <v>0</v>
      </c>
      <c r="F90" s="74">
        <f>Be!E85</f>
        <v>0</v>
      </c>
      <c r="G90" s="75">
        <f>Be!F85</f>
        <v>0</v>
      </c>
      <c r="H90" s="74">
        <f>Be!G85</f>
        <v>0</v>
      </c>
      <c r="I90" s="75">
        <f>Be!H85</f>
        <v>0</v>
      </c>
      <c r="J90" s="76">
        <f>Be!I85</f>
        <v>0</v>
      </c>
      <c r="K90" s="77"/>
      <c r="L90" s="78">
        <f>Be!K85</f>
        <v>0</v>
      </c>
    </row>
    <row r="91" spans="1:12" ht="15.75" thickBot="1" x14ac:dyDescent="0.3">
      <c r="A91" s="87" t="s">
        <v>14</v>
      </c>
      <c r="B91" s="72">
        <f>Be!A86</f>
        <v>0</v>
      </c>
      <c r="C91" s="73">
        <f>Be!B86</f>
        <v>0</v>
      </c>
      <c r="D91" s="74">
        <f>Be!C86</f>
        <v>0</v>
      </c>
      <c r="E91" s="75">
        <f>Be!D86</f>
        <v>0</v>
      </c>
      <c r="F91" s="74">
        <f>Be!E86</f>
        <v>0</v>
      </c>
      <c r="G91" s="75">
        <f>Be!F86</f>
        <v>0</v>
      </c>
      <c r="H91" s="74">
        <f>Be!G86</f>
        <v>0</v>
      </c>
      <c r="I91" s="75">
        <f>Be!H86</f>
        <v>0</v>
      </c>
      <c r="J91" s="76">
        <f>Be!I86</f>
        <v>0</v>
      </c>
      <c r="K91" s="77"/>
      <c r="L91" s="78">
        <f>Be!K86</f>
        <v>0</v>
      </c>
    </row>
    <row r="92" spans="1:12" ht="15.75" thickBot="1" x14ac:dyDescent="0.3">
      <c r="A92" s="87" t="s">
        <v>14</v>
      </c>
      <c r="B92" s="72" t="str">
        <f>Be!A87</f>
        <v>Nyíregyházi Kodály</v>
      </c>
      <c r="C92" s="73">
        <f>Be!B87</f>
        <v>0</v>
      </c>
      <c r="D92" s="74">
        <f>Be!C87</f>
        <v>0</v>
      </c>
      <c r="E92" s="75">
        <f>Be!D87</f>
        <v>0</v>
      </c>
      <c r="F92" s="74">
        <f>Be!E87</f>
        <v>0</v>
      </c>
      <c r="G92" s="75">
        <f>Be!F87</f>
        <v>0</v>
      </c>
      <c r="H92" s="74">
        <f>Be!G87</f>
        <v>0</v>
      </c>
      <c r="I92" s="75">
        <f>Be!H87</f>
        <v>0</v>
      </c>
      <c r="J92" s="76">
        <f>Be!I87</f>
        <v>0</v>
      </c>
      <c r="K92" s="77"/>
      <c r="L92" s="78">
        <f>Be!K87</f>
        <v>5</v>
      </c>
    </row>
    <row r="93" spans="1:12" ht="15.75" thickBot="1" x14ac:dyDescent="0.3">
      <c r="A93" s="87" t="s">
        <v>14</v>
      </c>
      <c r="B93" s="72">
        <f>Be!A95</f>
        <v>0</v>
      </c>
      <c r="C93" s="73">
        <f>Be!B95</f>
        <v>0</v>
      </c>
      <c r="D93" s="74">
        <f>Be!C95</f>
        <v>0</v>
      </c>
      <c r="E93" s="75">
        <f>Be!D95</f>
        <v>0</v>
      </c>
      <c r="F93" s="74">
        <f>Be!E95</f>
        <v>0</v>
      </c>
      <c r="G93" s="75">
        <f>Be!F95</f>
        <v>0</v>
      </c>
      <c r="H93" s="74">
        <f>Be!G95</f>
        <v>0</v>
      </c>
      <c r="I93" s="75">
        <f>Be!H95</f>
        <v>0</v>
      </c>
      <c r="J93" s="76">
        <f>Be!I95</f>
        <v>0</v>
      </c>
      <c r="K93" s="77"/>
      <c r="L93" s="78">
        <f>Be!K95</f>
        <v>0</v>
      </c>
    </row>
    <row r="94" spans="1:12" ht="15.75" thickBot="1" x14ac:dyDescent="0.3">
      <c r="A94" s="87" t="s">
        <v>14</v>
      </c>
      <c r="B94" s="72">
        <f>Be!A96</f>
        <v>0</v>
      </c>
      <c r="C94" s="73">
        <f>Be!B96</f>
        <v>0</v>
      </c>
      <c r="D94" s="74">
        <f>Be!C96</f>
        <v>0</v>
      </c>
      <c r="E94" s="75">
        <f>Be!D96</f>
        <v>0</v>
      </c>
      <c r="F94" s="74">
        <f>Be!E96</f>
        <v>0</v>
      </c>
      <c r="G94" s="75">
        <f>Be!F96</f>
        <v>0</v>
      </c>
      <c r="H94" s="74">
        <f>Be!G96</f>
        <v>0</v>
      </c>
      <c r="I94" s="75">
        <f>Be!H96</f>
        <v>0</v>
      </c>
      <c r="J94" s="76">
        <f>Be!I96</f>
        <v>0</v>
      </c>
      <c r="K94" s="77"/>
      <c r="L94" s="78">
        <f>Be!K96</f>
        <v>0</v>
      </c>
    </row>
    <row r="95" spans="1:12" ht="15.75" thickBot="1" x14ac:dyDescent="0.3">
      <c r="A95" s="87" t="s">
        <v>14</v>
      </c>
      <c r="B95" s="72" t="str">
        <f>Be!A97</f>
        <v>Jókai Mór Ref. Ált.</v>
      </c>
      <c r="C95" s="73">
        <f>Be!B97</f>
        <v>0</v>
      </c>
      <c r="D95" s="74">
        <f>Be!C97</f>
        <v>0</v>
      </c>
      <c r="E95" s="75">
        <f>Be!D97</f>
        <v>0</v>
      </c>
      <c r="F95" s="74">
        <f>Be!E97</f>
        <v>0</v>
      </c>
      <c r="G95" s="75">
        <f>Be!F97</f>
        <v>0</v>
      </c>
      <c r="H95" s="74">
        <f>Be!G97</f>
        <v>0</v>
      </c>
      <c r="I95" s="75">
        <f>Be!H97</f>
        <v>0</v>
      </c>
      <c r="J95" s="76">
        <f>Be!I97</f>
        <v>0</v>
      </c>
      <c r="K95" s="77"/>
      <c r="L95" s="78">
        <f>Be!K97</f>
        <v>12</v>
      </c>
    </row>
    <row r="96" spans="1:12" ht="15.75" thickBot="1" x14ac:dyDescent="0.3">
      <c r="A96" s="87" t="s">
        <v>14</v>
      </c>
      <c r="B96" s="72">
        <f>Be!A104</f>
        <v>0</v>
      </c>
      <c r="C96" s="73">
        <f>Be!B104</f>
        <v>0</v>
      </c>
      <c r="D96" s="74">
        <f>Be!C104</f>
        <v>0</v>
      </c>
      <c r="E96" s="75">
        <f>Be!D104</f>
        <v>0</v>
      </c>
      <c r="F96" s="74">
        <f>Be!E104</f>
        <v>0</v>
      </c>
      <c r="G96" s="75">
        <f>Be!F104</f>
        <v>0</v>
      </c>
      <c r="H96" s="74">
        <f>Be!G104</f>
        <v>0</v>
      </c>
      <c r="I96" s="75">
        <f>Be!H104</f>
        <v>0</v>
      </c>
      <c r="J96" s="76">
        <f>Be!I104</f>
        <v>0</v>
      </c>
      <c r="K96" s="77"/>
      <c r="L96" s="78">
        <f>Be!K104</f>
        <v>62</v>
      </c>
    </row>
    <row r="97" spans="1:12" ht="15.75" thickBot="1" x14ac:dyDescent="0.3">
      <c r="A97" s="87" t="s">
        <v>14</v>
      </c>
      <c r="B97" s="72">
        <f>Be!A105</f>
        <v>0</v>
      </c>
      <c r="C97" s="73">
        <f>Be!B105</f>
        <v>0</v>
      </c>
      <c r="D97" s="74">
        <f>Be!C105</f>
        <v>0</v>
      </c>
      <c r="E97" s="75">
        <f>Be!D105</f>
        <v>0</v>
      </c>
      <c r="F97" s="74">
        <f>Be!E105</f>
        <v>0</v>
      </c>
      <c r="G97" s="75">
        <f>Be!F105</f>
        <v>0</v>
      </c>
      <c r="H97" s="74">
        <f>Be!G105</f>
        <v>0</v>
      </c>
      <c r="I97" s="75">
        <f>Be!H105</f>
        <v>0</v>
      </c>
      <c r="J97" s="76">
        <f>Be!I105</f>
        <v>0</v>
      </c>
      <c r="K97" s="77"/>
      <c r="L97" s="78">
        <f>Be!K105</f>
        <v>0</v>
      </c>
    </row>
    <row r="98" spans="1:12" ht="15.75" thickBot="1" x14ac:dyDescent="0.3">
      <c r="A98" s="87" t="s">
        <v>14</v>
      </c>
      <c r="B98" s="72">
        <f>Be!A106</f>
        <v>0</v>
      </c>
      <c r="C98" s="73">
        <f>Be!B106</f>
        <v>0</v>
      </c>
      <c r="D98" s="74">
        <f>Be!C106</f>
        <v>0</v>
      </c>
      <c r="E98" s="75">
        <f>Be!D106</f>
        <v>0</v>
      </c>
      <c r="F98" s="74">
        <f>Be!E106</f>
        <v>0</v>
      </c>
      <c r="G98" s="75">
        <f>Be!F106</f>
        <v>0</v>
      </c>
      <c r="H98" s="74">
        <f>Be!G106</f>
        <v>0</v>
      </c>
      <c r="I98" s="75">
        <f>Be!H106</f>
        <v>0</v>
      </c>
      <c r="J98" s="76">
        <f>Be!I106</f>
        <v>0</v>
      </c>
      <c r="K98" s="77"/>
      <c r="L98" s="78">
        <f>Be!K106</f>
        <v>0</v>
      </c>
    </row>
    <row r="99" spans="1:12" x14ac:dyDescent="0.25">
      <c r="A99" s="87" t="s">
        <v>14</v>
      </c>
      <c r="B99" s="72" t="str">
        <f>Be!A107</f>
        <v>Nyíregyházi Móra Ferenc Ált. Isk. / A</v>
      </c>
      <c r="C99" s="73">
        <f>Be!B107</f>
        <v>0</v>
      </c>
      <c r="D99" s="74">
        <f>Be!C107</f>
        <v>0</v>
      </c>
      <c r="E99" s="75">
        <f>Be!D107</f>
        <v>0</v>
      </c>
      <c r="F99" s="74">
        <f>Be!E107</f>
        <v>0</v>
      </c>
      <c r="G99" s="75">
        <f>Be!F107</f>
        <v>0</v>
      </c>
      <c r="H99" s="74">
        <f>Be!G107</f>
        <v>0</v>
      </c>
      <c r="I99" s="75">
        <f>Be!H107</f>
        <v>0</v>
      </c>
      <c r="J99" s="76">
        <f>Be!I107</f>
        <v>0</v>
      </c>
      <c r="K99" s="77"/>
      <c r="L99" s="78">
        <f>Be!K107</f>
        <v>14</v>
      </c>
    </row>
    <row r="100" spans="1:12" x14ac:dyDescent="0.25">
      <c r="A100" s="89" t="s">
        <v>38</v>
      </c>
      <c r="B100" s="79">
        <f>Be!A169</f>
        <v>0</v>
      </c>
      <c r="C100" s="80">
        <f>Be!B169</f>
        <v>0</v>
      </c>
      <c r="D100" s="81">
        <f>Be!C169</f>
        <v>0</v>
      </c>
      <c r="E100" s="82">
        <f>Be!D169</f>
        <v>0</v>
      </c>
      <c r="F100" s="81">
        <f>Be!E169</f>
        <v>0</v>
      </c>
      <c r="G100" s="82">
        <f>Be!F169</f>
        <v>0</v>
      </c>
      <c r="H100" s="81">
        <f>Be!G169</f>
        <v>0</v>
      </c>
      <c r="I100" s="82">
        <f>Be!H169</f>
        <v>0</v>
      </c>
      <c r="J100" s="83">
        <f>Be!I169</f>
        <v>0</v>
      </c>
      <c r="K100" s="84"/>
      <c r="L100" s="85">
        <f>Be!A167</f>
        <v>0</v>
      </c>
    </row>
    <row r="101" spans="1:12" x14ac:dyDescent="0.25">
      <c r="A101" s="88" t="s">
        <v>39</v>
      </c>
      <c r="B101" s="79">
        <f>Be!A170</f>
        <v>0</v>
      </c>
      <c r="C101" s="80">
        <f>Be!B170</f>
        <v>0</v>
      </c>
      <c r="D101" s="81">
        <f>Be!C170</f>
        <v>0</v>
      </c>
      <c r="E101" s="82">
        <f>Be!D170</f>
        <v>0</v>
      </c>
      <c r="F101" s="81">
        <f>Be!E170</f>
        <v>0</v>
      </c>
      <c r="G101" s="82">
        <f>Be!F170</f>
        <v>0</v>
      </c>
      <c r="H101" s="81">
        <f>Be!G170</f>
        <v>0</v>
      </c>
      <c r="I101" s="82">
        <f>Be!H170</f>
        <v>0</v>
      </c>
      <c r="J101" s="83">
        <f>Be!I170</f>
        <v>0</v>
      </c>
      <c r="K101" s="84"/>
      <c r="L101" s="85">
        <f>Be!A167</f>
        <v>0</v>
      </c>
    </row>
    <row r="102" spans="1:12" x14ac:dyDescent="0.25">
      <c r="A102" s="89" t="s">
        <v>40</v>
      </c>
      <c r="B102" s="79">
        <f>Be!A171</f>
        <v>0</v>
      </c>
      <c r="C102" s="80">
        <f>Be!B171</f>
        <v>0</v>
      </c>
      <c r="D102" s="81">
        <f>Be!C171</f>
        <v>0</v>
      </c>
      <c r="E102" s="82">
        <f>Be!D171</f>
        <v>0</v>
      </c>
      <c r="F102" s="81">
        <f>Be!E171</f>
        <v>0</v>
      </c>
      <c r="G102" s="82">
        <f>Be!F171</f>
        <v>0</v>
      </c>
      <c r="H102" s="81">
        <f>Be!G171</f>
        <v>0</v>
      </c>
      <c r="I102" s="82">
        <f>Be!H171</f>
        <v>0</v>
      </c>
      <c r="J102" s="83">
        <f>Be!I171</f>
        <v>0</v>
      </c>
      <c r="K102" s="84"/>
      <c r="L102" s="85">
        <f>Be!A167</f>
        <v>0</v>
      </c>
    </row>
    <row r="103" spans="1:12" x14ac:dyDescent="0.25">
      <c r="A103" s="88" t="s">
        <v>41</v>
      </c>
      <c r="B103" s="79">
        <f>Be!A172</f>
        <v>0</v>
      </c>
      <c r="C103" s="80">
        <f>Be!B172</f>
        <v>0</v>
      </c>
      <c r="D103" s="81">
        <f>Be!C172</f>
        <v>0</v>
      </c>
      <c r="E103" s="82">
        <f>Be!D172</f>
        <v>0</v>
      </c>
      <c r="F103" s="81">
        <f>Be!E172</f>
        <v>0</v>
      </c>
      <c r="G103" s="82">
        <f>Be!F172</f>
        <v>0</v>
      </c>
      <c r="H103" s="81">
        <f>Be!G172</f>
        <v>0</v>
      </c>
      <c r="I103" s="82">
        <f>Be!H172</f>
        <v>0</v>
      </c>
      <c r="J103" s="83">
        <f>Be!I172</f>
        <v>0</v>
      </c>
      <c r="K103" s="84"/>
      <c r="L103" s="85">
        <f>Be!A167</f>
        <v>0</v>
      </c>
    </row>
    <row r="104" spans="1:12" x14ac:dyDescent="0.25">
      <c r="A104" s="89" t="s">
        <v>42</v>
      </c>
      <c r="B104" s="79">
        <f>Be!A173</f>
        <v>0</v>
      </c>
      <c r="C104" s="80">
        <f>Be!B173</f>
        <v>0</v>
      </c>
      <c r="D104" s="81">
        <f>Be!C173</f>
        <v>0</v>
      </c>
      <c r="E104" s="82">
        <f>Be!D173</f>
        <v>0</v>
      </c>
      <c r="F104" s="81">
        <f>Be!E173</f>
        <v>0</v>
      </c>
      <c r="G104" s="82">
        <f>Be!F173</f>
        <v>0</v>
      </c>
      <c r="H104" s="81">
        <f>Be!G173</f>
        <v>0</v>
      </c>
      <c r="I104" s="82">
        <f>Be!H173</f>
        <v>0</v>
      </c>
      <c r="J104" s="83">
        <f>Be!I173</f>
        <v>0</v>
      </c>
      <c r="K104" s="84"/>
      <c r="L104" s="85">
        <f>Be!A167</f>
        <v>0</v>
      </c>
    </row>
    <row r="105" spans="1:12" x14ac:dyDescent="0.25">
      <c r="A105" s="88" t="s">
        <v>43</v>
      </c>
      <c r="B105" s="79">
        <f>Be!A174</f>
        <v>0</v>
      </c>
      <c r="C105" s="80">
        <f>Be!B174</f>
        <v>0</v>
      </c>
      <c r="D105" s="81">
        <f>Be!C174</f>
        <v>0</v>
      </c>
      <c r="E105" s="82">
        <f>Be!D174</f>
        <v>0</v>
      </c>
      <c r="F105" s="81">
        <f>Be!E174</f>
        <v>0</v>
      </c>
      <c r="G105" s="82">
        <f>Be!F174</f>
        <v>0</v>
      </c>
      <c r="H105" s="81">
        <f>Be!G174</f>
        <v>0</v>
      </c>
      <c r="I105" s="82">
        <f>Be!H174</f>
        <v>0</v>
      </c>
      <c r="J105" s="83">
        <f>Be!I174</f>
        <v>0</v>
      </c>
      <c r="K105" s="84"/>
      <c r="L105" s="85">
        <f>Be!A167</f>
        <v>0</v>
      </c>
    </row>
    <row r="106" spans="1:12" x14ac:dyDescent="0.25">
      <c r="A106" s="89" t="s">
        <v>44</v>
      </c>
      <c r="B106" s="79">
        <f>Be!A179</f>
        <v>0</v>
      </c>
      <c r="C106" s="80">
        <f>Be!B179</f>
        <v>0</v>
      </c>
      <c r="D106" s="81">
        <f>Be!C179</f>
        <v>0</v>
      </c>
      <c r="E106" s="82">
        <f>Be!D179</f>
        <v>0</v>
      </c>
      <c r="F106" s="81">
        <f>Be!E179</f>
        <v>0</v>
      </c>
      <c r="G106" s="82">
        <f>Be!F179</f>
        <v>0</v>
      </c>
      <c r="H106" s="81">
        <f>Be!G179</f>
        <v>0</v>
      </c>
      <c r="I106" s="82">
        <f>Be!H179</f>
        <v>0</v>
      </c>
      <c r="J106" s="83">
        <f>Be!I179</f>
        <v>0</v>
      </c>
      <c r="K106" s="84"/>
      <c r="L106" s="85">
        <f>Be!A177</f>
        <v>0</v>
      </c>
    </row>
    <row r="107" spans="1:12" x14ac:dyDescent="0.25">
      <c r="A107" s="88" t="s">
        <v>45</v>
      </c>
      <c r="B107" s="79">
        <f>Be!A180</f>
        <v>0</v>
      </c>
      <c r="C107" s="80">
        <f>Be!B180</f>
        <v>0</v>
      </c>
      <c r="D107" s="81">
        <f>Be!C180</f>
        <v>0</v>
      </c>
      <c r="E107" s="82">
        <f>Be!D180</f>
        <v>0</v>
      </c>
      <c r="F107" s="81">
        <f>Be!E180</f>
        <v>0</v>
      </c>
      <c r="G107" s="82">
        <f>Be!F180</f>
        <v>0</v>
      </c>
      <c r="H107" s="81">
        <f>Be!G180</f>
        <v>0</v>
      </c>
      <c r="I107" s="82">
        <f>Be!H180</f>
        <v>0</v>
      </c>
      <c r="J107" s="83">
        <f>Be!I180</f>
        <v>0</v>
      </c>
      <c r="K107" s="84"/>
      <c r="L107" s="85">
        <f>Be!A177</f>
        <v>0</v>
      </c>
    </row>
    <row r="108" spans="1:12" x14ac:dyDescent="0.25">
      <c r="A108" s="89" t="s">
        <v>46</v>
      </c>
      <c r="B108" s="79">
        <f>Be!A181</f>
        <v>0</v>
      </c>
      <c r="C108" s="80">
        <f>Be!B181</f>
        <v>0</v>
      </c>
      <c r="D108" s="81">
        <f>Be!C181</f>
        <v>0</v>
      </c>
      <c r="E108" s="82">
        <f>Be!D181</f>
        <v>0</v>
      </c>
      <c r="F108" s="81">
        <f>Be!E181</f>
        <v>0</v>
      </c>
      <c r="G108" s="82">
        <f>Be!F181</f>
        <v>0</v>
      </c>
      <c r="H108" s="81">
        <f>Be!G181</f>
        <v>0</v>
      </c>
      <c r="I108" s="82">
        <f>Be!H181</f>
        <v>0</v>
      </c>
      <c r="J108" s="83">
        <f>Be!I181</f>
        <v>0</v>
      </c>
      <c r="K108" s="84"/>
      <c r="L108" s="85">
        <f>Be!A177</f>
        <v>0</v>
      </c>
    </row>
    <row r="109" spans="1:12" x14ac:dyDescent="0.25">
      <c r="A109" s="88" t="s">
        <v>47</v>
      </c>
      <c r="B109" s="79">
        <f>Be!A182</f>
        <v>0</v>
      </c>
      <c r="C109" s="80">
        <f>Be!B182</f>
        <v>0</v>
      </c>
      <c r="D109" s="81">
        <f>Be!C182</f>
        <v>0</v>
      </c>
      <c r="E109" s="82">
        <f>Be!D182</f>
        <v>0</v>
      </c>
      <c r="F109" s="81">
        <f>Be!E182</f>
        <v>0</v>
      </c>
      <c r="G109" s="82">
        <f>Be!F182</f>
        <v>0</v>
      </c>
      <c r="H109" s="81">
        <f>Be!G182</f>
        <v>0</v>
      </c>
      <c r="I109" s="82">
        <f>Be!H182</f>
        <v>0</v>
      </c>
      <c r="J109" s="83">
        <f>Be!I182</f>
        <v>0</v>
      </c>
      <c r="K109" s="84"/>
      <c r="L109" s="85">
        <f>Be!A177</f>
        <v>0</v>
      </c>
    </row>
    <row r="110" spans="1:12" x14ac:dyDescent="0.25">
      <c r="A110" s="89" t="s">
        <v>48</v>
      </c>
      <c r="B110" s="79">
        <f>Be!A183</f>
        <v>0</v>
      </c>
      <c r="C110" s="80">
        <f>Be!B183</f>
        <v>0</v>
      </c>
      <c r="D110" s="81">
        <f>Be!C183</f>
        <v>0</v>
      </c>
      <c r="E110" s="82">
        <f>Be!D183</f>
        <v>0</v>
      </c>
      <c r="F110" s="81">
        <f>Be!E183</f>
        <v>0</v>
      </c>
      <c r="G110" s="82">
        <f>Be!F183</f>
        <v>0</v>
      </c>
      <c r="H110" s="81">
        <f>Be!G183</f>
        <v>0</v>
      </c>
      <c r="I110" s="82">
        <f>Be!H183</f>
        <v>0</v>
      </c>
      <c r="J110" s="83">
        <f>Be!I183</f>
        <v>0</v>
      </c>
      <c r="K110" s="84"/>
      <c r="L110" s="85">
        <f>Be!A177</f>
        <v>0</v>
      </c>
    </row>
    <row r="111" spans="1:12" x14ac:dyDescent="0.25">
      <c r="A111" s="88" t="s">
        <v>49</v>
      </c>
      <c r="B111" s="79">
        <f>Be!A184</f>
        <v>0</v>
      </c>
      <c r="C111" s="80">
        <f>Be!B184</f>
        <v>0</v>
      </c>
      <c r="D111" s="81">
        <f>Be!C184</f>
        <v>0</v>
      </c>
      <c r="E111" s="82">
        <f>Be!D184</f>
        <v>0</v>
      </c>
      <c r="F111" s="81">
        <f>Be!E184</f>
        <v>0</v>
      </c>
      <c r="G111" s="82">
        <f>Be!F184</f>
        <v>0</v>
      </c>
      <c r="H111" s="81">
        <f>Be!G184</f>
        <v>0</v>
      </c>
      <c r="I111" s="82">
        <f>Be!H184</f>
        <v>0</v>
      </c>
      <c r="J111" s="83">
        <f>Be!I184</f>
        <v>0</v>
      </c>
      <c r="K111" s="84"/>
      <c r="L111" s="85">
        <f>Be!A177</f>
        <v>0</v>
      </c>
    </row>
    <row r="112" spans="1:12" x14ac:dyDescent="0.25">
      <c r="A112" s="89" t="s">
        <v>50</v>
      </c>
      <c r="B112" s="79">
        <f>Be!A189</f>
        <v>0</v>
      </c>
      <c r="C112" s="80">
        <f>Be!B189</f>
        <v>0</v>
      </c>
      <c r="D112" s="81">
        <f>Be!C189</f>
        <v>0</v>
      </c>
      <c r="E112" s="82">
        <f>Be!D189</f>
        <v>0</v>
      </c>
      <c r="F112" s="81">
        <f>Be!E189</f>
        <v>0</v>
      </c>
      <c r="G112" s="82">
        <f>Be!F189</f>
        <v>0</v>
      </c>
      <c r="H112" s="81">
        <f>Be!G189</f>
        <v>0</v>
      </c>
      <c r="I112" s="82">
        <f>Be!H189</f>
        <v>0</v>
      </c>
      <c r="J112" s="83">
        <f>Be!I189</f>
        <v>0</v>
      </c>
      <c r="K112" s="84"/>
      <c r="L112" s="85">
        <f>Be!A187</f>
        <v>0</v>
      </c>
    </row>
    <row r="113" spans="1:12" x14ac:dyDescent="0.25">
      <c r="A113" s="88" t="s">
        <v>51</v>
      </c>
      <c r="B113" s="79">
        <f>Be!A190</f>
        <v>0</v>
      </c>
      <c r="C113" s="80">
        <f>Be!B190</f>
        <v>0</v>
      </c>
      <c r="D113" s="81">
        <f>Be!C190</f>
        <v>0</v>
      </c>
      <c r="E113" s="82">
        <f>Be!D190</f>
        <v>0</v>
      </c>
      <c r="F113" s="81">
        <f>Be!E190</f>
        <v>0</v>
      </c>
      <c r="G113" s="82">
        <f>Be!F190</f>
        <v>0</v>
      </c>
      <c r="H113" s="81">
        <f>Be!G190</f>
        <v>0</v>
      </c>
      <c r="I113" s="82">
        <f>Be!H190</f>
        <v>0</v>
      </c>
      <c r="J113" s="83">
        <f>Be!I190</f>
        <v>0</v>
      </c>
      <c r="K113" s="84"/>
      <c r="L113" s="85">
        <f>Be!A187</f>
        <v>0</v>
      </c>
    </row>
    <row r="114" spans="1:12" x14ac:dyDescent="0.25">
      <c r="A114" s="89" t="s">
        <v>52</v>
      </c>
      <c r="B114" s="79">
        <f>Be!A191</f>
        <v>0</v>
      </c>
      <c r="C114" s="80">
        <f>Be!B191</f>
        <v>0</v>
      </c>
      <c r="D114" s="81">
        <f>Be!C191</f>
        <v>0</v>
      </c>
      <c r="E114" s="82">
        <f>Be!D191</f>
        <v>0</v>
      </c>
      <c r="F114" s="81">
        <f>Be!E191</f>
        <v>0</v>
      </c>
      <c r="G114" s="82">
        <f>Be!F191</f>
        <v>0</v>
      </c>
      <c r="H114" s="81">
        <f>Be!G191</f>
        <v>0</v>
      </c>
      <c r="I114" s="82">
        <f>Be!H191</f>
        <v>0</v>
      </c>
      <c r="J114" s="83">
        <f>Be!I191</f>
        <v>0</v>
      </c>
      <c r="K114" s="84"/>
      <c r="L114" s="85">
        <f>Be!A187</f>
        <v>0</v>
      </c>
    </row>
    <row r="115" spans="1:12" x14ac:dyDescent="0.25">
      <c r="A115" s="88" t="s">
        <v>53</v>
      </c>
      <c r="B115" s="79">
        <f>Be!A192</f>
        <v>0</v>
      </c>
      <c r="C115" s="80">
        <f>Be!B192</f>
        <v>0</v>
      </c>
      <c r="D115" s="81">
        <f>Be!C192</f>
        <v>0</v>
      </c>
      <c r="E115" s="82">
        <f>Be!D192</f>
        <v>0</v>
      </c>
      <c r="F115" s="81">
        <f>Be!E192</f>
        <v>0</v>
      </c>
      <c r="G115" s="82">
        <f>Be!F192</f>
        <v>0</v>
      </c>
      <c r="H115" s="81">
        <f>Be!G192</f>
        <v>0</v>
      </c>
      <c r="I115" s="82">
        <f>Be!H192</f>
        <v>0</v>
      </c>
      <c r="J115" s="83">
        <f>Be!I192</f>
        <v>0</v>
      </c>
      <c r="K115" s="84"/>
      <c r="L115" s="85">
        <f>Be!A187</f>
        <v>0</v>
      </c>
    </row>
    <row r="116" spans="1:12" x14ac:dyDescent="0.25">
      <c r="A116" s="89" t="s">
        <v>54</v>
      </c>
      <c r="B116" s="79">
        <f>Be!A193</f>
        <v>0</v>
      </c>
      <c r="C116" s="80">
        <f>Be!B193</f>
        <v>0</v>
      </c>
      <c r="D116" s="81">
        <f>Be!C193</f>
        <v>0</v>
      </c>
      <c r="E116" s="82">
        <f>Be!D193</f>
        <v>0</v>
      </c>
      <c r="F116" s="81">
        <f>Be!E193</f>
        <v>0</v>
      </c>
      <c r="G116" s="82">
        <f>Be!F193</f>
        <v>0</v>
      </c>
      <c r="H116" s="81">
        <f>Be!G193</f>
        <v>0</v>
      </c>
      <c r="I116" s="82">
        <f>Be!H193</f>
        <v>0</v>
      </c>
      <c r="J116" s="83">
        <f>Be!I193</f>
        <v>0</v>
      </c>
      <c r="K116" s="84"/>
      <c r="L116" s="85">
        <f>Be!A187</f>
        <v>0</v>
      </c>
    </row>
    <row r="117" spans="1:12" x14ac:dyDescent="0.25">
      <c r="A117" s="88" t="s">
        <v>55</v>
      </c>
      <c r="B117" s="79">
        <f>Be!A194</f>
        <v>0</v>
      </c>
      <c r="C117" s="80">
        <f>Be!B194</f>
        <v>0</v>
      </c>
      <c r="D117" s="81">
        <f>Be!C194</f>
        <v>0</v>
      </c>
      <c r="E117" s="82">
        <f>Be!D194</f>
        <v>0</v>
      </c>
      <c r="F117" s="81">
        <f>Be!E194</f>
        <v>0</v>
      </c>
      <c r="G117" s="82">
        <f>Be!F194</f>
        <v>0</v>
      </c>
      <c r="H117" s="81">
        <f>Be!G194</f>
        <v>0</v>
      </c>
      <c r="I117" s="82">
        <f>Be!H194</f>
        <v>0</v>
      </c>
      <c r="J117" s="83">
        <f>Be!I194</f>
        <v>0</v>
      </c>
      <c r="K117" s="84"/>
      <c r="L117" s="85">
        <f>Be!A187</f>
        <v>0</v>
      </c>
    </row>
    <row r="118" spans="1:12" x14ac:dyDescent="0.25">
      <c r="A118" s="89" t="s">
        <v>56</v>
      </c>
      <c r="B118" s="79">
        <f>Be!A199</f>
        <v>0</v>
      </c>
      <c r="C118" s="80">
        <f>Be!B199</f>
        <v>0</v>
      </c>
      <c r="D118" s="81">
        <f>Be!C199</f>
        <v>0</v>
      </c>
      <c r="E118" s="82">
        <f>Be!D199</f>
        <v>0</v>
      </c>
      <c r="F118" s="81">
        <f>Be!E199</f>
        <v>0</v>
      </c>
      <c r="G118" s="82">
        <f>Be!F199</f>
        <v>0</v>
      </c>
      <c r="H118" s="81">
        <f>Be!G199</f>
        <v>0</v>
      </c>
      <c r="I118" s="82">
        <f>Be!H199</f>
        <v>0</v>
      </c>
      <c r="J118" s="83">
        <f>Be!I199</f>
        <v>0</v>
      </c>
      <c r="K118" s="84"/>
      <c r="L118" s="85">
        <f>Be!A197</f>
        <v>0</v>
      </c>
    </row>
    <row r="119" spans="1:12" x14ac:dyDescent="0.25">
      <c r="A119" s="88" t="s">
        <v>57</v>
      </c>
      <c r="B119" s="79">
        <f>Be!A200</f>
        <v>0</v>
      </c>
      <c r="C119" s="80">
        <f>Be!B200</f>
        <v>0</v>
      </c>
      <c r="D119" s="81">
        <f>Be!C200</f>
        <v>0</v>
      </c>
      <c r="E119" s="82">
        <f>Be!D200</f>
        <v>0</v>
      </c>
      <c r="F119" s="81">
        <f>Be!E200</f>
        <v>0</v>
      </c>
      <c r="G119" s="82">
        <f>Be!F200</f>
        <v>0</v>
      </c>
      <c r="H119" s="81">
        <f>Be!G200</f>
        <v>0</v>
      </c>
      <c r="I119" s="82">
        <f>Be!H200</f>
        <v>0</v>
      </c>
      <c r="J119" s="83">
        <f>Be!I200</f>
        <v>0</v>
      </c>
      <c r="K119" s="84"/>
      <c r="L119" s="85">
        <f>Be!A197</f>
        <v>0</v>
      </c>
    </row>
    <row r="120" spans="1:12" x14ac:dyDescent="0.25">
      <c r="A120" s="89" t="s">
        <v>58</v>
      </c>
      <c r="B120" s="79">
        <f>Be!A201</f>
        <v>0</v>
      </c>
      <c r="C120" s="80">
        <f>Be!B201</f>
        <v>0</v>
      </c>
      <c r="D120" s="81">
        <f>Be!C201</f>
        <v>0</v>
      </c>
      <c r="E120" s="82">
        <f>Be!D201</f>
        <v>0</v>
      </c>
      <c r="F120" s="81">
        <f>Be!E201</f>
        <v>0</v>
      </c>
      <c r="G120" s="82">
        <f>Be!F201</f>
        <v>0</v>
      </c>
      <c r="H120" s="81">
        <f>Be!G201</f>
        <v>0</v>
      </c>
      <c r="I120" s="82">
        <f>Be!H201</f>
        <v>0</v>
      </c>
      <c r="J120" s="83">
        <f>Be!I201</f>
        <v>0</v>
      </c>
      <c r="K120" s="84"/>
      <c r="L120" s="85">
        <f>Be!A197</f>
        <v>0</v>
      </c>
    </row>
    <row r="121" spans="1:12" x14ac:dyDescent="0.25">
      <c r="A121" s="88" t="s">
        <v>59</v>
      </c>
      <c r="B121" s="79">
        <f>Be!A202</f>
        <v>0</v>
      </c>
      <c r="C121" s="80">
        <f>Be!B202</f>
        <v>0</v>
      </c>
      <c r="D121" s="81">
        <f>Be!C202</f>
        <v>0</v>
      </c>
      <c r="E121" s="82">
        <f>Be!D202</f>
        <v>0</v>
      </c>
      <c r="F121" s="81">
        <f>Be!E202</f>
        <v>0</v>
      </c>
      <c r="G121" s="82">
        <f>Be!F202</f>
        <v>0</v>
      </c>
      <c r="H121" s="81">
        <f>Be!G202</f>
        <v>0</v>
      </c>
      <c r="I121" s="82">
        <f>Be!H202</f>
        <v>0</v>
      </c>
      <c r="J121" s="83">
        <f>Be!I202</f>
        <v>0</v>
      </c>
      <c r="K121" s="84"/>
      <c r="L121" s="85">
        <f>Be!A197</f>
        <v>0</v>
      </c>
    </row>
    <row r="122" spans="1:12" x14ac:dyDescent="0.25">
      <c r="A122" s="89" t="s">
        <v>60</v>
      </c>
      <c r="B122" s="79">
        <f>Be!A203</f>
        <v>0</v>
      </c>
      <c r="C122" s="80">
        <f>Be!B203</f>
        <v>0</v>
      </c>
      <c r="D122" s="81">
        <f>Be!C203</f>
        <v>0</v>
      </c>
      <c r="E122" s="82">
        <f>Be!D203</f>
        <v>0</v>
      </c>
      <c r="F122" s="81">
        <f>Be!E203</f>
        <v>0</v>
      </c>
      <c r="G122" s="82">
        <f>Be!F203</f>
        <v>0</v>
      </c>
      <c r="H122" s="81">
        <f>Be!G203</f>
        <v>0</v>
      </c>
      <c r="I122" s="82">
        <f>Be!H203</f>
        <v>0</v>
      </c>
      <c r="J122" s="83">
        <f>Be!I203</f>
        <v>0</v>
      </c>
      <c r="K122" s="84"/>
      <c r="L122" s="85">
        <f>Be!A197</f>
        <v>0</v>
      </c>
    </row>
    <row r="123" spans="1:12" x14ac:dyDescent="0.25">
      <c r="A123" s="88" t="s">
        <v>61</v>
      </c>
      <c r="B123" s="79">
        <f>Be!A204</f>
        <v>0</v>
      </c>
      <c r="C123" s="80">
        <f>Be!B204</f>
        <v>0</v>
      </c>
      <c r="D123" s="81">
        <f>Be!C204</f>
        <v>0</v>
      </c>
      <c r="E123" s="82">
        <f>Be!D204</f>
        <v>0</v>
      </c>
      <c r="F123" s="81">
        <f>Be!E204</f>
        <v>0</v>
      </c>
      <c r="G123" s="82">
        <f>Be!F204</f>
        <v>0</v>
      </c>
      <c r="H123" s="81">
        <f>Be!G204</f>
        <v>0</v>
      </c>
      <c r="I123" s="82">
        <f>Be!H204</f>
        <v>0</v>
      </c>
      <c r="J123" s="83">
        <f>Be!I204</f>
        <v>0</v>
      </c>
      <c r="K123" s="84"/>
      <c r="L123" s="85">
        <f>Be!A197</f>
        <v>0</v>
      </c>
    </row>
    <row r="124" spans="1:12" x14ac:dyDescent="0.25">
      <c r="A124" s="89" t="s">
        <v>62</v>
      </c>
      <c r="B124" s="79">
        <f>Be!A209</f>
        <v>0</v>
      </c>
      <c r="C124" s="80">
        <f>Be!B209</f>
        <v>0</v>
      </c>
      <c r="D124" s="81">
        <f>Be!C209</f>
        <v>0</v>
      </c>
      <c r="E124" s="82">
        <f>Be!D209</f>
        <v>0</v>
      </c>
      <c r="F124" s="81">
        <f>Be!E209</f>
        <v>0</v>
      </c>
      <c r="G124" s="82">
        <f>Be!F209</f>
        <v>0</v>
      </c>
      <c r="H124" s="81">
        <f>Be!G209</f>
        <v>0</v>
      </c>
      <c r="I124" s="82">
        <f>Be!H209</f>
        <v>0</v>
      </c>
      <c r="J124" s="83">
        <f>Be!I209</f>
        <v>0</v>
      </c>
      <c r="K124" s="84"/>
      <c r="L124" s="85">
        <f>Be!A207</f>
        <v>0</v>
      </c>
    </row>
    <row r="125" spans="1:12" x14ac:dyDescent="0.25">
      <c r="A125" s="88" t="s">
        <v>63</v>
      </c>
      <c r="B125" s="79">
        <f>Be!A210</f>
        <v>0</v>
      </c>
      <c r="C125" s="80">
        <f>Be!B210</f>
        <v>0</v>
      </c>
      <c r="D125" s="81">
        <f>Be!C210</f>
        <v>0</v>
      </c>
      <c r="E125" s="82">
        <f>Be!D210</f>
        <v>0</v>
      </c>
      <c r="F125" s="81">
        <f>Be!E210</f>
        <v>0</v>
      </c>
      <c r="G125" s="82">
        <f>Be!F210</f>
        <v>0</v>
      </c>
      <c r="H125" s="81">
        <f>Be!G210</f>
        <v>0</v>
      </c>
      <c r="I125" s="82">
        <f>Be!H210</f>
        <v>0</v>
      </c>
      <c r="J125" s="83">
        <f>Be!I210</f>
        <v>0</v>
      </c>
      <c r="K125" s="84"/>
      <c r="L125" s="85">
        <f>Be!A207</f>
        <v>0</v>
      </c>
    </row>
    <row r="126" spans="1:12" x14ac:dyDescent="0.25">
      <c r="A126" s="89" t="s">
        <v>64</v>
      </c>
      <c r="B126" s="79">
        <f>Be!A211</f>
        <v>0</v>
      </c>
      <c r="C126" s="80">
        <f>Be!B211</f>
        <v>0</v>
      </c>
      <c r="D126" s="81">
        <f>Be!C211</f>
        <v>0</v>
      </c>
      <c r="E126" s="82">
        <f>Be!D211</f>
        <v>0</v>
      </c>
      <c r="F126" s="81">
        <f>Be!E211</f>
        <v>0</v>
      </c>
      <c r="G126" s="82">
        <f>Be!F211</f>
        <v>0</v>
      </c>
      <c r="H126" s="81">
        <f>Be!G211</f>
        <v>0</v>
      </c>
      <c r="I126" s="82">
        <f>Be!H211</f>
        <v>0</v>
      </c>
      <c r="J126" s="83">
        <f>Be!I211</f>
        <v>0</v>
      </c>
      <c r="K126" s="84"/>
      <c r="L126" s="85">
        <f>Be!A207</f>
        <v>0</v>
      </c>
    </row>
    <row r="127" spans="1:12" x14ac:dyDescent="0.25">
      <c r="A127" s="88" t="s">
        <v>65</v>
      </c>
      <c r="B127" s="79">
        <f>Be!A212</f>
        <v>0</v>
      </c>
      <c r="C127" s="80">
        <f>Be!B212</f>
        <v>0</v>
      </c>
      <c r="D127" s="81">
        <f>Be!C212</f>
        <v>0</v>
      </c>
      <c r="E127" s="82">
        <f>Be!D212</f>
        <v>0</v>
      </c>
      <c r="F127" s="81">
        <f>Be!E212</f>
        <v>0</v>
      </c>
      <c r="G127" s="82">
        <f>Be!F212</f>
        <v>0</v>
      </c>
      <c r="H127" s="81">
        <f>Be!G212</f>
        <v>0</v>
      </c>
      <c r="I127" s="82">
        <f>Be!H212</f>
        <v>0</v>
      </c>
      <c r="J127" s="83">
        <f>Be!I212</f>
        <v>0</v>
      </c>
      <c r="K127" s="84"/>
      <c r="L127" s="85">
        <f>Be!A207</f>
        <v>0</v>
      </c>
    </row>
    <row r="128" spans="1:12" x14ac:dyDescent="0.25">
      <c r="A128" s="89" t="s">
        <v>66</v>
      </c>
      <c r="B128" s="79">
        <f>Be!A213</f>
        <v>0</v>
      </c>
      <c r="C128" s="80">
        <f>Be!B213</f>
        <v>0</v>
      </c>
      <c r="D128" s="81">
        <f>Be!C213</f>
        <v>0</v>
      </c>
      <c r="E128" s="82">
        <f>Be!D213</f>
        <v>0</v>
      </c>
      <c r="F128" s="81">
        <f>Be!E213</f>
        <v>0</v>
      </c>
      <c r="G128" s="82">
        <f>Be!F213</f>
        <v>0</v>
      </c>
      <c r="H128" s="81">
        <f>Be!G213</f>
        <v>0</v>
      </c>
      <c r="I128" s="82">
        <f>Be!H213</f>
        <v>0</v>
      </c>
      <c r="J128" s="83">
        <f>Be!I213</f>
        <v>0</v>
      </c>
      <c r="K128" s="84"/>
      <c r="L128" s="85">
        <f>Be!A207</f>
        <v>0</v>
      </c>
    </row>
    <row r="129" spans="1:12" x14ac:dyDescent="0.25">
      <c r="A129" s="88" t="s">
        <v>67</v>
      </c>
      <c r="B129" s="79">
        <f>Be!A214</f>
        <v>0</v>
      </c>
      <c r="C129" s="80">
        <f>Be!B214</f>
        <v>0</v>
      </c>
      <c r="D129" s="81">
        <f>Be!C214</f>
        <v>0</v>
      </c>
      <c r="E129" s="82">
        <f>Be!D214</f>
        <v>0</v>
      </c>
      <c r="F129" s="81">
        <f>Be!E214</f>
        <v>0</v>
      </c>
      <c r="G129" s="82">
        <f>Be!F214</f>
        <v>0</v>
      </c>
      <c r="H129" s="81">
        <f>Be!G214</f>
        <v>0</v>
      </c>
      <c r="I129" s="82">
        <f>Be!H214</f>
        <v>0</v>
      </c>
      <c r="J129" s="83">
        <f>Be!I214</f>
        <v>0</v>
      </c>
      <c r="K129" s="84"/>
      <c r="L129" s="85">
        <f>Be!A207</f>
        <v>0</v>
      </c>
    </row>
    <row r="130" spans="1:12" x14ac:dyDescent="0.25">
      <c r="A130" s="89" t="s">
        <v>68</v>
      </c>
      <c r="B130" s="79">
        <f>Be!A219</f>
        <v>0</v>
      </c>
      <c r="C130" s="80">
        <f>Be!B219</f>
        <v>0</v>
      </c>
      <c r="D130" s="81">
        <f>Be!C219</f>
        <v>0</v>
      </c>
      <c r="E130" s="82">
        <f>Be!D219</f>
        <v>0</v>
      </c>
      <c r="F130" s="81">
        <f>Be!E219</f>
        <v>0</v>
      </c>
      <c r="G130" s="82">
        <f>Be!F219</f>
        <v>0</v>
      </c>
      <c r="H130" s="81">
        <f>Be!G219</f>
        <v>0</v>
      </c>
      <c r="I130" s="82">
        <f>Be!H219</f>
        <v>0</v>
      </c>
      <c r="J130" s="83">
        <f>Be!I219</f>
        <v>0</v>
      </c>
      <c r="K130" s="84"/>
      <c r="L130" s="85">
        <f>Be!A217</f>
        <v>0</v>
      </c>
    </row>
    <row r="131" spans="1:12" x14ac:dyDescent="0.25">
      <c r="A131" s="88" t="s">
        <v>69</v>
      </c>
      <c r="B131" s="79">
        <f>Be!A220</f>
        <v>0</v>
      </c>
      <c r="C131" s="80">
        <f>Be!B220</f>
        <v>0</v>
      </c>
      <c r="D131" s="81">
        <f>Be!C220</f>
        <v>0</v>
      </c>
      <c r="E131" s="82">
        <f>Be!D220</f>
        <v>0</v>
      </c>
      <c r="F131" s="81">
        <f>Be!E220</f>
        <v>0</v>
      </c>
      <c r="G131" s="82">
        <f>Be!F220</f>
        <v>0</v>
      </c>
      <c r="H131" s="81">
        <f>Be!G220</f>
        <v>0</v>
      </c>
      <c r="I131" s="82">
        <f>Be!H220</f>
        <v>0</v>
      </c>
      <c r="J131" s="83">
        <f>Be!I220</f>
        <v>0</v>
      </c>
      <c r="K131" s="84"/>
      <c r="L131" s="85">
        <f>Be!A217</f>
        <v>0</v>
      </c>
    </row>
    <row r="132" spans="1:12" x14ac:dyDescent="0.25">
      <c r="A132" s="89" t="s">
        <v>70</v>
      </c>
      <c r="B132" s="79">
        <f>Be!A221</f>
        <v>0</v>
      </c>
      <c r="C132" s="80">
        <f>Be!B221</f>
        <v>0</v>
      </c>
      <c r="D132" s="81">
        <f>Be!C221</f>
        <v>0</v>
      </c>
      <c r="E132" s="82">
        <f>Be!D221</f>
        <v>0</v>
      </c>
      <c r="F132" s="81">
        <f>Be!E221</f>
        <v>0</v>
      </c>
      <c r="G132" s="82">
        <f>Be!F221</f>
        <v>0</v>
      </c>
      <c r="H132" s="81">
        <f>Be!G221</f>
        <v>0</v>
      </c>
      <c r="I132" s="82">
        <f>Be!H221</f>
        <v>0</v>
      </c>
      <c r="J132" s="83">
        <f>Be!I221</f>
        <v>0</v>
      </c>
      <c r="K132" s="84"/>
      <c r="L132" s="85">
        <f>Be!A217</f>
        <v>0</v>
      </c>
    </row>
    <row r="133" spans="1:12" x14ac:dyDescent="0.25">
      <c r="A133" s="88" t="s">
        <v>71</v>
      </c>
      <c r="B133" s="79">
        <f>Be!A222</f>
        <v>0</v>
      </c>
      <c r="C133" s="80">
        <f>Be!B222</f>
        <v>0</v>
      </c>
      <c r="D133" s="81">
        <f>Be!C222</f>
        <v>0</v>
      </c>
      <c r="E133" s="82">
        <f>Be!D222</f>
        <v>0</v>
      </c>
      <c r="F133" s="81">
        <f>Be!E222</f>
        <v>0</v>
      </c>
      <c r="G133" s="82">
        <f>Be!F222</f>
        <v>0</v>
      </c>
      <c r="H133" s="81">
        <f>Be!G222</f>
        <v>0</v>
      </c>
      <c r="I133" s="82">
        <f>Be!H222</f>
        <v>0</v>
      </c>
      <c r="J133" s="83">
        <f>Be!I222</f>
        <v>0</v>
      </c>
      <c r="K133" s="84"/>
      <c r="L133" s="85">
        <f>Be!A217</f>
        <v>0</v>
      </c>
    </row>
    <row r="134" spans="1:12" x14ac:dyDescent="0.25">
      <c r="A134" s="89" t="s">
        <v>72</v>
      </c>
      <c r="B134" s="79">
        <f>Be!A223</f>
        <v>0</v>
      </c>
      <c r="C134" s="80">
        <f>Be!B223</f>
        <v>0</v>
      </c>
      <c r="D134" s="81">
        <f>Be!C223</f>
        <v>0</v>
      </c>
      <c r="E134" s="82">
        <f>Be!D223</f>
        <v>0</v>
      </c>
      <c r="F134" s="81">
        <f>Be!E223</f>
        <v>0</v>
      </c>
      <c r="G134" s="82">
        <f>Be!F223</f>
        <v>0</v>
      </c>
      <c r="H134" s="81">
        <f>Be!G223</f>
        <v>0</v>
      </c>
      <c r="I134" s="82">
        <f>Be!H223</f>
        <v>0</v>
      </c>
      <c r="J134" s="83">
        <f>Be!I223</f>
        <v>0</v>
      </c>
      <c r="K134" s="84"/>
      <c r="L134" s="85">
        <f>Be!A217</f>
        <v>0</v>
      </c>
    </row>
    <row r="135" spans="1:12" x14ac:dyDescent="0.25">
      <c r="A135" s="88" t="s">
        <v>73</v>
      </c>
      <c r="B135" s="79">
        <f>Be!A224</f>
        <v>0</v>
      </c>
      <c r="C135" s="80">
        <f>Be!B224</f>
        <v>0</v>
      </c>
      <c r="D135" s="81">
        <f>Be!C224</f>
        <v>0</v>
      </c>
      <c r="E135" s="82">
        <f>Be!D224</f>
        <v>0</v>
      </c>
      <c r="F135" s="81">
        <f>Be!E224</f>
        <v>0</v>
      </c>
      <c r="G135" s="82">
        <f>Be!F224</f>
        <v>0</v>
      </c>
      <c r="H135" s="81">
        <f>Be!G224</f>
        <v>0</v>
      </c>
      <c r="I135" s="82">
        <f>Be!H224</f>
        <v>0</v>
      </c>
      <c r="J135" s="83">
        <f>Be!I224</f>
        <v>0</v>
      </c>
      <c r="K135" s="84"/>
      <c r="L135" s="85">
        <f>Be!A217</f>
        <v>0</v>
      </c>
    </row>
    <row r="136" spans="1:12" x14ac:dyDescent="0.25">
      <c r="A136" s="89" t="s">
        <v>74</v>
      </c>
      <c r="B136" s="79">
        <f>Be!A229</f>
        <v>0</v>
      </c>
      <c r="C136" s="80">
        <f>Be!B229</f>
        <v>0</v>
      </c>
      <c r="D136" s="81">
        <f>Be!C229</f>
        <v>0</v>
      </c>
      <c r="E136" s="82">
        <f>Be!D229</f>
        <v>0</v>
      </c>
      <c r="F136" s="81">
        <f>Be!E229</f>
        <v>0</v>
      </c>
      <c r="G136" s="82">
        <f>Be!F229</f>
        <v>0</v>
      </c>
      <c r="H136" s="81">
        <f>Be!G229</f>
        <v>0</v>
      </c>
      <c r="I136" s="82">
        <f>Be!H229</f>
        <v>0</v>
      </c>
      <c r="J136" s="83">
        <f>Be!I229</f>
        <v>0</v>
      </c>
      <c r="K136" s="84"/>
      <c r="L136" s="85">
        <f>Be!A227</f>
        <v>0</v>
      </c>
    </row>
    <row r="137" spans="1:12" x14ac:dyDescent="0.25">
      <c r="A137" s="88" t="s">
        <v>75</v>
      </c>
      <c r="B137" s="79">
        <f>Be!A230</f>
        <v>0</v>
      </c>
      <c r="C137" s="80">
        <f>Be!B230</f>
        <v>0</v>
      </c>
      <c r="D137" s="81">
        <f>Be!C230</f>
        <v>0</v>
      </c>
      <c r="E137" s="82">
        <f>Be!D230</f>
        <v>0</v>
      </c>
      <c r="F137" s="81">
        <f>Be!E230</f>
        <v>0</v>
      </c>
      <c r="G137" s="82">
        <f>Be!F230</f>
        <v>0</v>
      </c>
      <c r="H137" s="81">
        <f>Be!G230</f>
        <v>0</v>
      </c>
      <c r="I137" s="82">
        <f>Be!H230</f>
        <v>0</v>
      </c>
      <c r="J137" s="83">
        <f>Be!I230</f>
        <v>0</v>
      </c>
      <c r="K137" s="84"/>
      <c r="L137" s="85">
        <f>Be!A227</f>
        <v>0</v>
      </c>
    </row>
    <row r="138" spans="1:12" x14ac:dyDescent="0.25">
      <c r="A138" s="89" t="s">
        <v>76</v>
      </c>
      <c r="B138" s="79">
        <f>Be!A231</f>
        <v>0</v>
      </c>
      <c r="C138" s="80">
        <f>Be!B231</f>
        <v>0</v>
      </c>
      <c r="D138" s="81">
        <f>Be!C231</f>
        <v>0</v>
      </c>
      <c r="E138" s="82">
        <f>Be!D231</f>
        <v>0</v>
      </c>
      <c r="F138" s="81">
        <f>Be!E231</f>
        <v>0</v>
      </c>
      <c r="G138" s="82">
        <f>Be!F231</f>
        <v>0</v>
      </c>
      <c r="H138" s="81">
        <f>Be!G231</f>
        <v>0</v>
      </c>
      <c r="I138" s="82">
        <f>Be!H231</f>
        <v>0</v>
      </c>
      <c r="J138" s="83">
        <f>Be!I231</f>
        <v>0</v>
      </c>
      <c r="K138" s="84"/>
      <c r="L138" s="85">
        <f>Be!A227</f>
        <v>0</v>
      </c>
    </row>
    <row r="139" spans="1:12" x14ac:dyDescent="0.25">
      <c r="A139" s="88" t="s">
        <v>77</v>
      </c>
      <c r="B139" s="79">
        <f>Be!A232</f>
        <v>0</v>
      </c>
      <c r="C139" s="80">
        <f>Be!B232</f>
        <v>0</v>
      </c>
      <c r="D139" s="81">
        <f>Be!C232</f>
        <v>0</v>
      </c>
      <c r="E139" s="82">
        <f>Be!D232</f>
        <v>0</v>
      </c>
      <c r="F139" s="81">
        <f>Be!E232</f>
        <v>0</v>
      </c>
      <c r="G139" s="82">
        <f>Be!F232</f>
        <v>0</v>
      </c>
      <c r="H139" s="81">
        <f>Be!G232</f>
        <v>0</v>
      </c>
      <c r="I139" s="82">
        <f>Be!H232</f>
        <v>0</v>
      </c>
      <c r="J139" s="83">
        <f>Be!I232</f>
        <v>0</v>
      </c>
      <c r="K139" s="84"/>
      <c r="L139" s="85">
        <f>Be!A227</f>
        <v>0</v>
      </c>
    </row>
    <row r="140" spans="1:12" x14ac:dyDescent="0.25">
      <c r="A140" s="89" t="s">
        <v>78</v>
      </c>
      <c r="B140" s="79">
        <f>Be!A233</f>
        <v>0</v>
      </c>
      <c r="C140" s="80">
        <f>Be!B233</f>
        <v>0</v>
      </c>
      <c r="D140" s="81">
        <f>Be!C233</f>
        <v>0</v>
      </c>
      <c r="E140" s="82">
        <f>Be!D233</f>
        <v>0</v>
      </c>
      <c r="F140" s="81">
        <f>Be!E233</f>
        <v>0</v>
      </c>
      <c r="G140" s="82">
        <f>Be!F233</f>
        <v>0</v>
      </c>
      <c r="H140" s="81">
        <f>Be!G233</f>
        <v>0</v>
      </c>
      <c r="I140" s="82">
        <f>Be!H233</f>
        <v>0</v>
      </c>
      <c r="J140" s="83">
        <f>Be!I233</f>
        <v>0</v>
      </c>
      <c r="K140" s="84"/>
      <c r="L140" s="85">
        <f>Be!A227</f>
        <v>0</v>
      </c>
    </row>
    <row r="141" spans="1:12" x14ac:dyDescent="0.25">
      <c r="A141" s="88" t="s">
        <v>79</v>
      </c>
      <c r="B141" s="79">
        <f>Be!A234</f>
        <v>0</v>
      </c>
      <c r="C141" s="80">
        <f>Be!B234</f>
        <v>0</v>
      </c>
      <c r="D141" s="81">
        <f>Be!C234</f>
        <v>0</v>
      </c>
      <c r="E141" s="82">
        <f>Be!D234</f>
        <v>0</v>
      </c>
      <c r="F141" s="81">
        <f>Be!E234</f>
        <v>0</v>
      </c>
      <c r="G141" s="82">
        <f>Be!F234</f>
        <v>0</v>
      </c>
      <c r="H141" s="81">
        <f>Be!G234</f>
        <v>0</v>
      </c>
      <c r="I141" s="82">
        <f>Be!H234</f>
        <v>0</v>
      </c>
      <c r="J141" s="83">
        <f>Be!I234</f>
        <v>0</v>
      </c>
      <c r="K141" s="84"/>
      <c r="L141" s="85">
        <f>Be!A227</f>
        <v>0</v>
      </c>
    </row>
    <row r="142" spans="1:12" x14ac:dyDescent="0.25">
      <c r="A142" s="89" t="s">
        <v>80</v>
      </c>
      <c r="B142" s="79">
        <f>Be!A239</f>
        <v>0</v>
      </c>
      <c r="C142" s="80">
        <f>Be!B239</f>
        <v>0</v>
      </c>
      <c r="D142" s="81">
        <f>Be!C239</f>
        <v>0</v>
      </c>
      <c r="E142" s="82">
        <f>Be!D239</f>
        <v>0</v>
      </c>
      <c r="F142" s="81">
        <f>Be!E239</f>
        <v>0</v>
      </c>
      <c r="G142" s="82">
        <f>Be!F239</f>
        <v>0</v>
      </c>
      <c r="H142" s="81">
        <f>Be!G239</f>
        <v>0</v>
      </c>
      <c r="I142" s="82">
        <f>Be!H239</f>
        <v>0</v>
      </c>
      <c r="J142" s="83">
        <f>Be!I239</f>
        <v>0</v>
      </c>
      <c r="K142" s="84"/>
      <c r="L142" s="85">
        <f>Be!A237</f>
        <v>0</v>
      </c>
    </row>
    <row r="143" spans="1:12" x14ac:dyDescent="0.25">
      <c r="A143" s="88" t="s">
        <v>81</v>
      </c>
      <c r="B143" s="79">
        <f>Be!A240</f>
        <v>0</v>
      </c>
      <c r="C143" s="80">
        <f>Be!B240</f>
        <v>0</v>
      </c>
      <c r="D143" s="81">
        <f>Be!C240</f>
        <v>0</v>
      </c>
      <c r="E143" s="82">
        <f>Be!D240</f>
        <v>0</v>
      </c>
      <c r="F143" s="81">
        <f>Be!E240</f>
        <v>0</v>
      </c>
      <c r="G143" s="82">
        <f>Be!F240</f>
        <v>0</v>
      </c>
      <c r="H143" s="81">
        <f>Be!G240</f>
        <v>0</v>
      </c>
      <c r="I143" s="82">
        <f>Be!H240</f>
        <v>0</v>
      </c>
      <c r="J143" s="83">
        <f>Be!I240</f>
        <v>0</v>
      </c>
      <c r="K143" s="84"/>
      <c r="L143" s="85">
        <f>Be!A237</f>
        <v>0</v>
      </c>
    </row>
    <row r="144" spans="1:12" x14ac:dyDescent="0.25">
      <c r="A144" s="89" t="s">
        <v>82</v>
      </c>
      <c r="B144" s="79">
        <f>Be!A241</f>
        <v>0</v>
      </c>
      <c r="C144" s="80">
        <f>Be!B241</f>
        <v>0</v>
      </c>
      <c r="D144" s="81">
        <f>Be!C241</f>
        <v>0</v>
      </c>
      <c r="E144" s="82">
        <f>Be!D241</f>
        <v>0</v>
      </c>
      <c r="F144" s="81">
        <f>Be!E241</f>
        <v>0</v>
      </c>
      <c r="G144" s="82">
        <f>Be!F241</f>
        <v>0</v>
      </c>
      <c r="H144" s="81">
        <f>Be!G241</f>
        <v>0</v>
      </c>
      <c r="I144" s="82">
        <f>Be!H241</f>
        <v>0</v>
      </c>
      <c r="J144" s="83">
        <f>Be!I241</f>
        <v>0</v>
      </c>
      <c r="K144" s="84"/>
      <c r="L144" s="85">
        <f>Be!A237</f>
        <v>0</v>
      </c>
    </row>
    <row r="145" spans="1:12" x14ac:dyDescent="0.25">
      <c r="A145" s="88" t="s">
        <v>83</v>
      </c>
      <c r="B145" s="79">
        <f>Be!A242</f>
        <v>0</v>
      </c>
      <c r="C145" s="80">
        <f>Be!B242</f>
        <v>0</v>
      </c>
      <c r="D145" s="81">
        <f>Be!C242</f>
        <v>0</v>
      </c>
      <c r="E145" s="82">
        <f>Be!D242</f>
        <v>0</v>
      </c>
      <c r="F145" s="81">
        <f>Be!E242</f>
        <v>0</v>
      </c>
      <c r="G145" s="82">
        <f>Be!F242</f>
        <v>0</v>
      </c>
      <c r="H145" s="81">
        <f>Be!G242</f>
        <v>0</v>
      </c>
      <c r="I145" s="82">
        <f>Be!H242</f>
        <v>0</v>
      </c>
      <c r="J145" s="83">
        <f>Be!I242</f>
        <v>0</v>
      </c>
      <c r="K145" s="84"/>
      <c r="L145" s="85">
        <f>Be!A237</f>
        <v>0</v>
      </c>
    </row>
    <row r="146" spans="1:12" x14ac:dyDescent="0.25">
      <c r="A146" s="89" t="s">
        <v>84</v>
      </c>
      <c r="B146" s="79">
        <f>Be!A243</f>
        <v>0</v>
      </c>
      <c r="C146" s="80">
        <f>Be!B243</f>
        <v>0</v>
      </c>
      <c r="D146" s="81">
        <f>Be!C243</f>
        <v>0</v>
      </c>
      <c r="E146" s="82">
        <f>Be!D243</f>
        <v>0</v>
      </c>
      <c r="F146" s="81">
        <f>Be!E243</f>
        <v>0</v>
      </c>
      <c r="G146" s="82">
        <f>Be!F243</f>
        <v>0</v>
      </c>
      <c r="H146" s="81">
        <f>Be!G243</f>
        <v>0</v>
      </c>
      <c r="I146" s="82">
        <f>Be!H243</f>
        <v>0</v>
      </c>
      <c r="J146" s="83">
        <f>Be!I243</f>
        <v>0</v>
      </c>
      <c r="K146" s="84"/>
      <c r="L146" s="85">
        <f>Be!A237</f>
        <v>0</v>
      </c>
    </row>
    <row r="147" spans="1:12" x14ac:dyDescent="0.25">
      <c r="A147" s="88" t="s">
        <v>85</v>
      </c>
      <c r="B147" s="99">
        <f>Be!A244</f>
        <v>0</v>
      </c>
      <c r="C147" s="100">
        <f>Be!B244</f>
        <v>0</v>
      </c>
      <c r="D147" s="101">
        <f>Be!C244</f>
        <v>0</v>
      </c>
      <c r="E147" s="102">
        <f>Be!D244</f>
        <v>0</v>
      </c>
      <c r="F147" s="101">
        <f>Be!E244</f>
        <v>0</v>
      </c>
      <c r="G147" s="102">
        <f>Be!F244</f>
        <v>0</v>
      </c>
      <c r="H147" s="101">
        <f>Be!G244</f>
        <v>0</v>
      </c>
      <c r="I147" s="102">
        <f>Be!H244</f>
        <v>0</v>
      </c>
      <c r="J147" s="103">
        <f>Be!I244</f>
        <v>0</v>
      </c>
      <c r="K147" s="104"/>
      <c r="L147" s="105">
        <f>Be!A237</f>
        <v>0</v>
      </c>
    </row>
    <row r="148" spans="1:12" x14ac:dyDescent="0.25">
      <c r="A148" s="89" t="s">
        <v>99</v>
      </c>
      <c r="B148" s="79">
        <f>Be!A249</f>
        <v>0</v>
      </c>
      <c r="C148" s="91">
        <f>Be!B249</f>
        <v>0</v>
      </c>
      <c r="D148" s="92">
        <f>Be!C249</f>
        <v>0</v>
      </c>
      <c r="E148" s="93">
        <f>Be!D249</f>
        <v>0</v>
      </c>
      <c r="F148" s="92">
        <f>Be!E249</f>
        <v>0</v>
      </c>
      <c r="G148" s="93">
        <f>Be!F249</f>
        <v>0</v>
      </c>
      <c r="H148" s="92">
        <f>Be!G249</f>
        <v>0</v>
      </c>
      <c r="I148" s="93">
        <f>Be!H249</f>
        <v>0</v>
      </c>
      <c r="J148" s="94">
        <f>Be!I249</f>
        <v>0</v>
      </c>
      <c r="K148" s="84"/>
      <c r="L148" s="85">
        <f>Be!A247</f>
        <v>0</v>
      </c>
    </row>
    <row r="149" spans="1:12" x14ac:dyDescent="0.25">
      <c r="A149" s="88" t="s">
        <v>100</v>
      </c>
      <c r="B149" s="79">
        <f>Be!A250</f>
        <v>0</v>
      </c>
      <c r="C149" s="91">
        <f>Be!B250</f>
        <v>0</v>
      </c>
      <c r="D149" s="92">
        <f>Be!C250</f>
        <v>0</v>
      </c>
      <c r="E149" s="93">
        <f>Be!D250</f>
        <v>0</v>
      </c>
      <c r="F149" s="92">
        <f>Be!E250</f>
        <v>0</v>
      </c>
      <c r="G149" s="93">
        <f>Be!F250</f>
        <v>0</v>
      </c>
      <c r="H149" s="92">
        <f>Be!G250</f>
        <v>0</v>
      </c>
      <c r="I149" s="93">
        <f>Be!H250</f>
        <v>0</v>
      </c>
      <c r="J149" s="94">
        <f>Be!I250</f>
        <v>0</v>
      </c>
      <c r="K149" s="84"/>
      <c r="L149" s="85">
        <f>Be!A247</f>
        <v>0</v>
      </c>
    </row>
    <row r="150" spans="1:12" x14ac:dyDescent="0.25">
      <c r="A150" s="89" t="s">
        <v>101</v>
      </c>
      <c r="B150" s="79">
        <f>Be!A251</f>
        <v>0</v>
      </c>
      <c r="C150" s="91">
        <f>Be!B251</f>
        <v>0</v>
      </c>
      <c r="D150" s="92">
        <f>Be!C251</f>
        <v>0</v>
      </c>
      <c r="E150" s="93">
        <f>Be!D251</f>
        <v>0</v>
      </c>
      <c r="F150" s="92">
        <f>Be!E251</f>
        <v>0</v>
      </c>
      <c r="G150" s="93">
        <f>Be!F251</f>
        <v>0</v>
      </c>
      <c r="H150" s="92">
        <f>Be!G251</f>
        <v>0</v>
      </c>
      <c r="I150" s="93">
        <f>Be!H251</f>
        <v>0</v>
      </c>
      <c r="J150" s="94">
        <f>Be!I251</f>
        <v>0</v>
      </c>
      <c r="K150" s="84"/>
      <c r="L150" s="85">
        <f>Be!A247</f>
        <v>0</v>
      </c>
    </row>
    <row r="151" spans="1:12" x14ac:dyDescent="0.25">
      <c r="A151" s="88" t="s">
        <v>102</v>
      </c>
      <c r="B151" s="79">
        <f>Be!A252</f>
        <v>0</v>
      </c>
      <c r="C151" s="91">
        <f>Be!B252</f>
        <v>0</v>
      </c>
      <c r="D151" s="92">
        <f>Be!C252</f>
        <v>0</v>
      </c>
      <c r="E151" s="93">
        <f>Be!D252</f>
        <v>0</v>
      </c>
      <c r="F151" s="92">
        <f>Be!E252</f>
        <v>0</v>
      </c>
      <c r="G151" s="93">
        <f>Be!F252</f>
        <v>0</v>
      </c>
      <c r="H151" s="92">
        <f>Be!G252</f>
        <v>0</v>
      </c>
      <c r="I151" s="93">
        <f>Be!H252</f>
        <v>0</v>
      </c>
      <c r="J151" s="94">
        <f>Be!I252</f>
        <v>0</v>
      </c>
      <c r="K151" s="84"/>
      <c r="L151" s="85">
        <f>Be!A247</f>
        <v>0</v>
      </c>
    </row>
    <row r="152" spans="1:12" x14ac:dyDescent="0.25">
      <c r="A152" s="89" t="s">
        <v>103</v>
      </c>
      <c r="B152" s="79">
        <f>Be!A253</f>
        <v>0</v>
      </c>
      <c r="C152" s="91">
        <f>Be!B253</f>
        <v>0</v>
      </c>
      <c r="D152" s="92">
        <f>Be!C253</f>
        <v>0</v>
      </c>
      <c r="E152" s="93">
        <f>Be!D253</f>
        <v>0</v>
      </c>
      <c r="F152" s="92">
        <f>Be!E253</f>
        <v>0</v>
      </c>
      <c r="G152" s="93">
        <f>Be!F253</f>
        <v>0</v>
      </c>
      <c r="H152" s="92">
        <f>Be!G253</f>
        <v>0</v>
      </c>
      <c r="I152" s="93">
        <f>Be!H253</f>
        <v>0</v>
      </c>
      <c r="J152" s="94">
        <f>Be!I253</f>
        <v>0</v>
      </c>
      <c r="K152" s="84"/>
      <c r="L152" s="85">
        <f>Be!A247</f>
        <v>0</v>
      </c>
    </row>
    <row r="153" spans="1:12" ht="15.75" thickBot="1" x14ac:dyDescent="0.3">
      <c r="A153" s="88" t="s">
        <v>104</v>
      </c>
      <c r="B153" s="79">
        <f>Be!A254</f>
        <v>0</v>
      </c>
      <c r="C153" s="91">
        <f>Be!B254</f>
        <v>0</v>
      </c>
      <c r="D153" s="92">
        <f>Be!C254</f>
        <v>0</v>
      </c>
      <c r="E153" s="93">
        <f>Be!D254</f>
        <v>0</v>
      </c>
      <c r="F153" s="92">
        <f>Be!E254</f>
        <v>0</v>
      </c>
      <c r="G153" s="93">
        <f>Be!F254</f>
        <v>0</v>
      </c>
      <c r="H153" s="92">
        <f>Be!G254</f>
        <v>0</v>
      </c>
      <c r="I153" s="93">
        <f>Be!H254</f>
        <v>0</v>
      </c>
      <c r="J153" s="94">
        <f>Be!I254</f>
        <v>0</v>
      </c>
      <c r="K153" s="86"/>
      <c r="L153" s="85">
        <f>Be!A247</f>
        <v>0</v>
      </c>
    </row>
    <row r="154" spans="1:12" x14ac:dyDescent="0.25">
      <c r="A154" s="89" t="s">
        <v>105</v>
      </c>
      <c r="B154" s="79">
        <f>Be!A259</f>
        <v>0</v>
      </c>
      <c r="C154" s="91">
        <f>Be!B259</f>
        <v>0</v>
      </c>
      <c r="D154" s="92">
        <f>Be!C259</f>
        <v>0</v>
      </c>
      <c r="E154" s="93">
        <f>Be!D259</f>
        <v>0</v>
      </c>
      <c r="F154" s="92">
        <f>Be!E259</f>
        <v>0</v>
      </c>
      <c r="G154" s="93">
        <f>Be!F259</f>
        <v>0</v>
      </c>
      <c r="H154" s="92">
        <f>Be!G259</f>
        <v>0</v>
      </c>
      <c r="I154" s="93">
        <f>Be!H259</f>
        <v>0</v>
      </c>
      <c r="J154" s="94">
        <f>Be!I259</f>
        <v>0</v>
      </c>
      <c r="K154" s="84"/>
      <c r="L154" s="85">
        <f>Be!A257</f>
        <v>0</v>
      </c>
    </row>
    <row r="155" spans="1:12" x14ac:dyDescent="0.25">
      <c r="A155" s="88" t="s">
        <v>106</v>
      </c>
      <c r="B155" s="79">
        <f>Be!A260</f>
        <v>0</v>
      </c>
      <c r="C155" s="91">
        <f>Be!B260</f>
        <v>0</v>
      </c>
      <c r="D155" s="92">
        <f>Be!C260</f>
        <v>0</v>
      </c>
      <c r="E155" s="93">
        <f>Be!D260</f>
        <v>0</v>
      </c>
      <c r="F155" s="92">
        <f>Be!E260</f>
        <v>0</v>
      </c>
      <c r="G155" s="93">
        <f>Be!F260</f>
        <v>0</v>
      </c>
      <c r="H155" s="92">
        <f>Be!G260</f>
        <v>0</v>
      </c>
      <c r="I155" s="93">
        <f>Be!H260</f>
        <v>0</v>
      </c>
      <c r="J155" s="94">
        <f>Be!I260</f>
        <v>0</v>
      </c>
      <c r="K155" s="84"/>
      <c r="L155" s="85">
        <f>Be!A257</f>
        <v>0</v>
      </c>
    </row>
    <row r="156" spans="1:12" x14ac:dyDescent="0.25">
      <c r="A156" s="89" t="s">
        <v>107</v>
      </c>
      <c r="B156" s="79">
        <f>Be!A261</f>
        <v>0</v>
      </c>
      <c r="C156" s="91">
        <f>Be!B261</f>
        <v>0</v>
      </c>
      <c r="D156" s="92">
        <f>Be!C261</f>
        <v>0</v>
      </c>
      <c r="E156" s="93">
        <f>Be!D261</f>
        <v>0</v>
      </c>
      <c r="F156" s="92">
        <f>Be!E261</f>
        <v>0</v>
      </c>
      <c r="G156" s="93">
        <f>Be!F261</f>
        <v>0</v>
      </c>
      <c r="H156" s="92">
        <f>Be!G261</f>
        <v>0</v>
      </c>
      <c r="I156" s="93">
        <f>Be!H261</f>
        <v>0</v>
      </c>
      <c r="J156" s="94">
        <f>Be!I261</f>
        <v>0</v>
      </c>
      <c r="K156" s="84"/>
      <c r="L156" s="85">
        <f>Be!A257</f>
        <v>0</v>
      </c>
    </row>
    <row r="157" spans="1:12" x14ac:dyDescent="0.25">
      <c r="A157" s="88" t="s">
        <v>108</v>
      </c>
      <c r="B157" s="79">
        <f>Be!A262</f>
        <v>0</v>
      </c>
      <c r="C157" s="91">
        <f>Be!B262</f>
        <v>0</v>
      </c>
      <c r="D157" s="92">
        <f>Be!C262</f>
        <v>0</v>
      </c>
      <c r="E157" s="93">
        <f>Be!D262</f>
        <v>0</v>
      </c>
      <c r="F157" s="92">
        <f>Be!E262</f>
        <v>0</v>
      </c>
      <c r="G157" s="93">
        <f>Be!F262</f>
        <v>0</v>
      </c>
      <c r="H157" s="92">
        <f>Be!G262</f>
        <v>0</v>
      </c>
      <c r="I157" s="93">
        <f>Be!H262</f>
        <v>0</v>
      </c>
      <c r="J157" s="94">
        <f>Be!I262</f>
        <v>0</v>
      </c>
      <c r="K157" s="84"/>
      <c r="L157" s="85">
        <f>Be!A257</f>
        <v>0</v>
      </c>
    </row>
    <row r="158" spans="1:12" x14ac:dyDescent="0.25">
      <c r="A158" s="89" t="s">
        <v>109</v>
      </c>
      <c r="B158" s="79">
        <f>Be!A263</f>
        <v>0</v>
      </c>
      <c r="C158" s="91">
        <f>Be!B263</f>
        <v>0</v>
      </c>
      <c r="D158" s="92">
        <f>Be!C263</f>
        <v>0</v>
      </c>
      <c r="E158" s="93">
        <f>Be!D263</f>
        <v>0</v>
      </c>
      <c r="F158" s="92">
        <f>Be!E263</f>
        <v>0</v>
      </c>
      <c r="G158" s="93">
        <f>Be!F263</f>
        <v>0</v>
      </c>
      <c r="H158" s="92">
        <f>Be!G263</f>
        <v>0</v>
      </c>
      <c r="I158" s="93">
        <f>Be!H263</f>
        <v>0</v>
      </c>
      <c r="J158" s="94">
        <f>Be!I263</f>
        <v>0</v>
      </c>
      <c r="K158" s="84"/>
      <c r="L158" s="85">
        <f>Be!A257</f>
        <v>0</v>
      </c>
    </row>
    <row r="159" spans="1:12" ht="15.75" thickBot="1" x14ac:dyDescent="0.3">
      <c r="A159" s="88" t="s">
        <v>110</v>
      </c>
      <c r="B159" s="79">
        <f>Be!A264</f>
        <v>0</v>
      </c>
      <c r="C159" s="91">
        <f>Be!B264</f>
        <v>0</v>
      </c>
      <c r="D159" s="92">
        <f>Be!C264</f>
        <v>0</v>
      </c>
      <c r="E159" s="93">
        <f>Be!D264</f>
        <v>0</v>
      </c>
      <c r="F159" s="92">
        <f>Be!E264</f>
        <v>0</v>
      </c>
      <c r="G159" s="93">
        <f>Be!F264</f>
        <v>0</v>
      </c>
      <c r="H159" s="92">
        <f>Be!G264</f>
        <v>0</v>
      </c>
      <c r="I159" s="93">
        <f>Be!H264</f>
        <v>0</v>
      </c>
      <c r="J159" s="94">
        <f>Be!I264</f>
        <v>0</v>
      </c>
      <c r="K159" s="86"/>
      <c r="L159" s="85">
        <f>Be!A257</f>
        <v>0</v>
      </c>
    </row>
  </sheetData>
  <autoFilter ref="B2:L2" xr:uid="{B6815BB1-5A43-4F19-BE92-FAA82D3BC619}">
    <sortState ref="B3:L159">
      <sortCondition descending="1" ref="J2"/>
    </sortState>
  </autoFilter>
  <sortState ref="B3:L147">
    <sortCondition descending="1" ref="J3:J147"/>
  </sortState>
  <mergeCells count="1">
    <mergeCell ref="A1:L1"/>
  </mergeCells>
  <phoneticPr fontId="30" type="noConversion"/>
  <pageMargins left="0.25" right="0.25" top="0.75" bottom="0.75" header="0.3" footer="0.3"/>
  <pageSetup paperSize="9" scale="8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C26"/>
  <sheetViews>
    <sheetView tabSelected="1" view="pageBreakPreview" zoomScaleNormal="100" zoomScaleSheetLayoutView="100" workbookViewId="0">
      <selection activeCell="B2" sqref="B2:C2"/>
    </sheetView>
  </sheetViews>
  <sheetFormatPr defaultRowHeight="15" x14ac:dyDescent="0.25"/>
  <cols>
    <col min="1" max="1" width="5.7109375" customWidth="1"/>
    <col min="2" max="2" width="61.5703125" customWidth="1"/>
    <col min="3" max="3" width="12.42578125" customWidth="1"/>
  </cols>
  <sheetData>
    <row r="1" spans="1:3" x14ac:dyDescent="0.25">
      <c r="A1" s="131" t="s">
        <v>98</v>
      </c>
      <c r="B1" s="131"/>
      <c r="C1" s="131"/>
    </row>
    <row r="2" spans="1:3" ht="15.75" thickBot="1" x14ac:dyDescent="0.3">
      <c r="A2" s="65"/>
      <c r="B2" s="66" t="s">
        <v>5</v>
      </c>
      <c r="C2" s="66" t="s">
        <v>9</v>
      </c>
    </row>
    <row r="3" spans="1:3" ht="66.95" customHeight="1" thickBot="1" x14ac:dyDescent="0.3">
      <c r="A3" s="69" t="s">
        <v>14</v>
      </c>
      <c r="B3" s="67" t="str">
        <f>Be!$A$67&amp;CHAR(10)&amp;Be!$A$69&amp;"   "&amp;Be!$I$69&amp;"      "&amp;Be!$A$70&amp;"   "&amp;Be!$I$70&amp;CHAR(10)&amp;Be!$A$71&amp;"   "&amp;Be!$I$71&amp;"      "&amp;Be!$A$72&amp;"   "&amp;Be!$I$72&amp;CHAR(10)&amp;Be!$A$73&amp;"   "&amp;Be!$I$73&amp;"      "&amp;Be!$A$74&amp;"   "&amp;Be!$I$74&amp;CHAR(10)&amp;"     "&amp;Be!$K$73&amp;"     "&amp;Be!$K$74</f>
        <v>Tiszadobi Széchenyi
Kanalas Evelin   357      Bara Boglárka   341
Kiss Melani   331      Kiss Kendra   263
Lados Andrea   270      Kiss Bianka   274
     4×100     138</v>
      </c>
      <c r="C3" s="68">
        <f>Be!$K$69</f>
        <v>1711</v>
      </c>
    </row>
    <row r="4" spans="1:3" ht="66.95" customHeight="1" thickBot="1" x14ac:dyDescent="0.3">
      <c r="A4" s="70" t="s">
        <v>15</v>
      </c>
      <c r="B4" s="67" t="str">
        <f>Be!$A$77&amp;CHAR(10)&amp;Be!$A$79&amp;"   "&amp;Be!$I$79&amp;"      "&amp;Be!$A$80&amp;"   "&amp;Be!$I$80&amp;CHAR(10)&amp;Be!$A$81&amp;"   "&amp;Be!$I$81&amp;"      "&amp;Be!$A$82&amp;"   "&amp;Be!$I$82&amp;CHAR(10)&amp;Be!$A$83&amp;"   "&amp;Be!$I$83&amp;"      "&amp;Be!$A$84&amp;"   "&amp;Be!$I$84&amp;CHAR(10)&amp;"     "&amp;Be!$K$83&amp;"     "&amp;Be!$K$84</f>
        <v>Tiszavasvári Kabay
Rozgonyi Hédi   360      Tóth Vilhelmina   313
Cziczás Linett   329      Mészáros Zoé   271
Pethe Nóra   271      Bablina Tamara   272
     4×100     93</v>
      </c>
      <c r="C4" s="68">
        <f>Be!$K$79</f>
        <v>1638</v>
      </c>
    </row>
    <row r="5" spans="1:3" ht="66.95" customHeight="1" thickBot="1" x14ac:dyDescent="0.3">
      <c r="A5" s="69" t="s">
        <v>16</v>
      </c>
      <c r="B5" s="67" t="str">
        <f>Be!$A$157&amp;CHAR(10)&amp;Be!$A$159&amp;"   "&amp;Be!$I$159&amp;"      "&amp;Be!$A$160&amp;"   "&amp;Be!$I$160&amp;CHAR(10)&amp;Be!$A$161&amp;"   "&amp;Be!$I$161&amp;"      "&amp;Be!$A$162&amp;"   "&amp;Be!$I$162&amp;CHAR(10)&amp;Be!$A$163&amp;"   "&amp;Be!$I$163&amp;"      "&amp;Be!$A$164&amp;"   "&amp;Be!$I$164&amp;CHAR(10)&amp;"     "&amp;Be!$K$163&amp;"     "&amp;Be!$K$164</f>
        <v>Oltalom
Katona Hanna   352      Kola Annabella   192
Pásztor Zselyke   241      Sebők Dóra   241
Task Gréta   289      Tarján Emília   346
     4×100     114</v>
      </c>
      <c r="C5" s="68">
        <f>Be!$K$159</f>
        <v>1583</v>
      </c>
    </row>
    <row r="6" spans="1:3" ht="66.95" customHeight="1" thickBot="1" x14ac:dyDescent="0.3">
      <c r="A6" s="70" t="s">
        <v>17</v>
      </c>
      <c r="B6" s="67" t="str">
        <f>Be!$A$57&amp;CHAR(10)&amp;Be!$A$59&amp;"   "&amp;Be!$I$59&amp;"      "&amp;Be!$A$60&amp;"   "&amp;Be!$I$60&amp;CHAR(10)&amp;Be!$A$61&amp;"   "&amp;Be!$I$61&amp;"      "&amp;Be!$A$62&amp;"   "&amp;Be!$I$62&amp;CHAR(10)&amp;Be!$A$63&amp;"   "&amp;Be!$I$63&amp;"      "&amp;Be!$A$64&amp;"   "&amp;Be!$I$64&amp;CHAR(10)&amp;"     "&amp;Be!$K$63&amp;"     "&amp;Be!$K$64</f>
        <v>Gégény
Benda Dorka   326      Bunkóczi Mira   252
Oláh Mira   283      Sipos Hanna   279
Szakács Lili   277         0
     4×100     139</v>
      </c>
      <c r="C6" s="68">
        <f>Be!$K$59</f>
        <v>1556</v>
      </c>
    </row>
    <row r="7" spans="1:3" ht="66.95" customHeight="1" thickBot="1" x14ac:dyDescent="0.3">
      <c r="A7" s="69" t="s">
        <v>18</v>
      </c>
      <c r="B7" s="67" t="str">
        <f>Be!$A$87&amp;CHAR(10)&amp;Be!$A$89&amp;"   "&amp;Be!$I$89&amp;"      "&amp;Be!$A$90&amp;"   "&amp;Be!$I$90&amp;CHAR(10)&amp;Be!$A$91&amp;"   "&amp;Be!$I$91&amp;"      "&amp;Be!$A$92&amp;"   "&amp;Be!$I$92&amp;CHAR(10)&amp;Be!$A$93&amp;"   "&amp;Be!$I$93&amp;"      "&amp;Be!$A$94&amp;"   "&amp;Be!$I$94&amp;CHAR(10)&amp;"     "&amp;Be!$K$93&amp;"     "&amp;Be!$K$94</f>
        <v>Nyíregyházi Kodály
Szarka Judit   247      Nagy Gréta   312
Nyitrai Lara   263      Mikó Olívia   220
Hajdu Petra   182      Vass Zoé   256
     4×100     95</v>
      </c>
      <c r="C7" s="68">
        <f>Be!$K$89</f>
        <v>1393</v>
      </c>
    </row>
    <row r="8" spans="1:3" ht="66.95" customHeight="1" thickBot="1" x14ac:dyDescent="0.3">
      <c r="A8" s="70" t="s">
        <v>19</v>
      </c>
      <c r="B8" s="67" t="str">
        <f>Be!$A$127&amp;CHAR(10)&amp;Be!$A$129&amp;"   "&amp;Be!$I$129&amp;"      "&amp;Be!$A$130&amp;"   "&amp;Be!$I$130&amp;CHAR(10)&amp;Be!$A$131&amp;"   "&amp;Be!$I$131&amp;"      "&amp;Be!$A$132&amp;"   "&amp;Be!$I$132&amp;CHAR(10)&amp;Be!$A$133&amp;"   "&amp;Be!$I$133&amp;"      "&amp;Be!$A$134&amp;"   "&amp;Be!$I$134&amp;CHAR(10)&amp;"     "&amp;Be!$K$133&amp;"     "&amp;Be!$K$134</f>
        <v>Szőlőskerti
Bere Villő   330      Gucsa Luca   240
Gyöngyösi Sára   230      Helmeczi Lili   235
Kardos Blanka   266         0
     4×100     88</v>
      </c>
      <c r="C8" s="68">
        <f>Be!$K$129</f>
        <v>1389</v>
      </c>
    </row>
    <row r="9" spans="1:3" ht="66.95" customHeight="1" thickBot="1" x14ac:dyDescent="0.3">
      <c r="A9" s="69" t="s">
        <v>20</v>
      </c>
      <c r="B9" s="67" t="str">
        <f>Be!$A$47&amp;CHAR(10)&amp;Be!$A$49&amp;"   "&amp;Be!$I$49&amp;"      "&amp;Be!$A$50&amp;"   "&amp;Be!$I$50&amp;CHAR(10)&amp;Be!$A$51&amp;"   "&amp;Be!$I$51&amp;"      "&amp;Be!$A$52&amp;"   "&amp;Be!$I$52&amp;CHAR(10)&amp;Be!$A$53&amp;"   "&amp;Be!$I$53&amp;"      "&amp;Be!$A$54&amp;"   "&amp;Be!$I$54&amp;CHAR(10)&amp;"     "&amp;Be!$K$53&amp;"     "&amp;Be!$K$54</f>
        <v>Ajak
Gyetvai Laura   269      Kovács Vivien   274
Fodor Liliána   208      Pusztai Panna   304
Kovács Lili   230      Papp Anna   117
     4×100     99</v>
      </c>
      <c r="C9" s="68">
        <f>Be!$K$49</f>
        <v>1384</v>
      </c>
    </row>
    <row r="10" spans="1:3" ht="66.95" customHeight="1" thickBot="1" x14ac:dyDescent="0.3">
      <c r="A10" s="70" t="s">
        <v>21</v>
      </c>
      <c r="B10" s="67" t="str">
        <f>Be!$A$27&amp;CHAR(10)&amp;Be!$A$29&amp;"   "&amp;Be!$I$29&amp;"      "&amp;Be!$A$30&amp;"   "&amp;Be!$I$30&amp;CHAR(10)&amp;Be!$A$31&amp;"   "&amp;Be!$I$31&amp;"      "&amp;Be!$A$32&amp;"   "&amp;Be!$I$32&amp;CHAR(10)&amp;Be!$A$33&amp;"   "&amp;Be!$I$33&amp;"      "&amp;Be!$A$34&amp;"   "&amp;Be!$I$34&amp;CHAR(10)&amp;"     "&amp;Be!$K$33&amp;"     "&amp;Be!$K$34</f>
        <v>Nyírbátor, Báthory István Katolikus…
Donka Amina   361      Tornai Csenge   192
Pál Réka   227      Fekete Bella   228
Ganyu Zsófia   247         0
     4×100     112</v>
      </c>
      <c r="C10" s="68">
        <f>Be!$K$29</f>
        <v>1367</v>
      </c>
    </row>
    <row r="11" spans="1:3" ht="66.95" customHeight="1" thickBot="1" x14ac:dyDescent="0.3">
      <c r="A11" s="69" t="s">
        <v>22</v>
      </c>
      <c r="B11" s="67" t="str">
        <f>Be!$A$147&amp;CHAR(10)&amp;Be!$A$149&amp;"   "&amp;Be!$I$149&amp;"      "&amp;Be!$A$150&amp;"   "&amp;Be!$I$150&amp;CHAR(10)&amp;Be!$A$151&amp;"   "&amp;Be!$I$151&amp;"      "&amp;Be!$A$152&amp;"   "&amp;Be!$I$151&amp;CHAR(10)&amp;Be!$A$153&amp;"   "&amp;Be!$I$153&amp;"      "&amp;Be!$A$154&amp;"   "&amp;Be!$I$154&amp;CHAR(10)&amp;"     "&amp;Be!$K$153&amp;"     "&amp;Be!$K$154</f>
        <v>Záhony Árpád Vezér
Csizmadia Izabella   245      Kántor Abigél   196
Széll Izabell   247      Oláh Mirjam   247
Pusztai Hanna   201      Madai Boglárka   192
     4×100     104</v>
      </c>
      <c r="C11" s="68">
        <f>Be!$K$149</f>
        <v>1280</v>
      </c>
    </row>
    <row r="12" spans="1:3" ht="66.95" customHeight="1" thickBot="1" x14ac:dyDescent="0.3">
      <c r="A12" s="70" t="s">
        <v>23</v>
      </c>
      <c r="B12" s="67" t="str">
        <f>Be!$A$137&amp;CHAR(10)&amp;Be!$A$139&amp;"   "&amp;Be!$I$139&amp;"      "&amp;Be!$A$140&amp;"   "&amp;Be!$I$140&amp;CHAR(10)&amp;Be!$A$141&amp;"   "&amp;Be!$I$141&amp;"      "&amp;Be!$A$142&amp;"   "&amp;Be!$I$142&amp;CHAR(10)&amp;Be!$A$143&amp;"   "&amp;Be!$I$143&amp;"      "&amp;Be!$A$144&amp;"   "&amp;Be!$I$144&amp;CHAR(10)&amp;"     "&amp;Be!$K$143&amp;"     "&amp;Be!$K$144</f>
        <v>Kertvárosi Ált. Isk.
Benkő Réka   276      Garai Lili   168
Köteles Ninett   259      Lengyel Léna   187
Varga Norina   203      Zichar Liliána   198
     4×100     75</v>
      </c>
      <c r="C12" s="68">
        <f>Be!$K$139</f>
        <v>1198</v>
      </c>
    </row>
    <row r="13" spans="1:3" ht="66.95" customHeight="1" thickBot="1" x14ac:dyDescent="0.3">
      <c r="A13" s="69" t="s">
        <v>24</v>
      </c>
      <c r="B13" s="67" t="str">
        <f>Be!$A$117&amp;CHAR(10)&amp;Be!$A$119&amp;"   "&amp;Be!$I$119&amp;"      "&amp;Be!$A$120&amp;"   "&amp;Be!$I$120&amp;CHAR(10)&amp;Be!$A$121&amp;"   "&amp;Be!$I$121&amp;"      "&amp;Be!$A$122&amp;"   "&amp;Be!$I$122&amp;CHAR(10)&amp;Be!$A$123&amp;"   "&amp;Be!$I$123&amp;"      "&amp;Be!$A$124&amp;"   "&amp;Be!$I$124&amp;CHAR(10)&amp;"     "&amp;Be!$K$123&amp;"     "&amp;Be!$K$124</f>
        <v>Nyíregyházi Móra Ferenc Ált. Isk. /B
Bajzáth Laura   235      Faragó Lara   243
Jakab Dorina   188      Jánócsik Janka   169
Márton Maja   248      Rubóczki Petra   146
     4×100     77</v>
      </c>
      <c r="C13" s="68">
        <f>Be!$K$119</f>
        <v>1160</v>
      </c>
    </row>
    <row r="14" spans="1:3" ht="66.95" customHeight="1" thickBot="1" x14ac:dyDescent="0.3">
      <c r="A14" s="70" t="s">
        <v>25</v>
      </c>
      <c r="B14" s="67" t="str">
        <f>Be!$A$97&amp;CHAR(10)&amp;Be!$A$99&amp;"   "&amp;Be!$I$99&amp;"      "&amp;Be!$A$100&amp;"   "&amp;Be!$I$100&amp;CHAR(10)&amp;Be!$A$101&amp;"   "&amp;Be!$I$101&amp;"      "&amp;Be!$A$102&amp;"   "&amp;Be!$I$102&amp;CHAR(10)&amp;Be!$A$103&amp;"   "&amp;Be!$I$103&amp;"      "&amp;Be!$A$104&amp;"   "&amp;Be!$I$104&amp;CHAR(10)&amp;"     "&amp;Be!$K$103&amp;"     "&amp;Be!$K$104</f>
        <v>Jókai Mór Ref. Ált.
Bálint Alexa   244      Jakab-Ács Hanna   209
Hasulyó Biborka   208      Riskó Zelma   172
Szakács Fanni   223         0
     4×100     62</v>
      </c>
      <c r="C14" s="68">
        <f>Be!$K$99</f>
        <v>1118</v>
      </c>
    </row>
    <row r="15" spans="1:3" ht="66.95" customHeight="1" thickBot="1" x14ac:dyDescent="0.3">
      <c r="A15" s="69" t="s">
        <v>26</v>
      </c>
      <c r="B15" s="67" t="str">
        <f>Be!$A$37&amp;CHAR(10)&amp;Be!$A$39&amp;"   "&amp;Be!$I$39&amp;"      "&amp;Be!$A$40&amp;"   "&amp;Be!$I$40&amp;CHAR(10)&amp;Be!$A$41&amp;"   "&amp;Be!$I$41&amp;"      "&amp;Be!$A$42&amp;"   "&amp;Be!$I$42&amp;CHAR(10)&amp;Be!$A$43&amp;"   "&amp;Be!$I$43&amp;"      "&amp;Be!$A$44&amp;"   "&amp;Be!$I$44&amp;CHAR(10)&amp;"     "&amp;Be!$K$43&amp;"     "&amp;Be!$K$44</f>
        <v>Nyírbátori Magyar-Angol Két Tanítási Nyelvű
Csiki Dzsesszika   160      Lakatos Fédra Kinga   172
Mocsár Hanna   193      Pataki Barbara   212
Váradi Angéla Sarolta   186      Varga Mirella Margit   195
     4×100     42</v>
      </c>
      <c r="C15" s="68">
        <f>Be!$K$39</f>
        <v>1000</v>
      </c>
    </row>
    <row r="16" spans="1:3" ht="66.95" customHeight="1" thickBot="1" x14ac:dyDescent="0.3">
      <c r="A16" s="70" t="s">
        <v>27</v>
      </c>
      <c r="B16" s="67" t="str">
        <f>Be!$A$107&amp;CHAR(10)&amp;Be!$A$109&amp;"   "&amp;Be!$I$109&amp;"      "&amp;Be!$A$110&amp;"   "&amp;Be!$I$110&amp;CHAR(10)&amp;Be!$A$111&amp;"   "&amp;Be!$I$111&amp;"      "&amp;Be!$A$112&amp;"   "&amp;Be!$I$112&amp;CHAR(10)&amp;Be!$A$113&amp;"   "&amp;Be!$I$113&amp;"      "&amp;Be!$A$114&amp;"   "&amp;Be!$I$114&amp;CHAR(10)&amp;"     "&amp;Be!$K$113&amp;"     "&amp;Be!$K$114</f>
        <v>Nyíregyházi Móra Ferenc Ált. Isk. / A
Magdus Kincső   212      Minya Noémi   186
Tasi Viktória   168      Torhány Jázmin   180
Véninger Zsófia   132         0
     4×100     32</v>
      </c>
      <c r="C16" s="68">
        <f>Be!$K$109</f>
        <v>910</v>
      </c>
    </row>
    <row r="17" spans="1:3" ht="66.95" customHeight="1" thickBot="1" x14ac:dyDescent="0.3">
      <c r="A17" s="69" t="s">
        <v>28</v>
      </c>
      <c r="B17" s="67" t="str">
        <f>Be!$A$167&amp;CHAR(10)&amp;Be!$A$169&amp;"   "&amp;Be!$I$169&amp;"      "&amp;Be!$A$170&amp;"   "&amp;Be!$I$170&amp;CHAR(10)&amp;Be!$A$171&amp;"   "&amp;Be!$I$171&amp;"      "&amp;Be!$A$172&amp;"   "&amp;Be!$I$172&amp;CHAR(10)&amp;Be!$A$173&amp;"   "&amp;Be!$I$173&amp;"      "&amp;Be!$A$174&amp;"   "&amp;Be!$I$174&amp;CHAR(10)&amp;"     "&amp;Be!$K$173&amp;"     "&amp;Be!$K$174</f>
        <v xml:space="preserve">
   0         0
   0         0
   0         0
     4×100     0</v>
      </c>
      <c r="C17" s="68">
        <f>Be!$K$169</f>
        <v>0</v>
      </c>
    </row>
    <row r="18" spans="1:3" ht="66.95" customHeight="1" thickBot="1" x14ac:dyDescent="0.3">
      <c r="A18" s="70" t="s">
        <v>29</v>
      </c>
      <c r="B18" s="67" t="str">
        <f>Be!$A$177&amp;CHAR(10)&amp;Be!$A$179&amp;"   "&amp;Be!$I$179&amp;"      "&amp;Be!$A$180&amp;"   "&amp;Be!$I$180&amp;CHAR(10)&amp;Be!$A$181&amp;"   "&amp;Be!$I$181&amp;"      "&amp;Be!$A$182&amp;"   "&amp;Be!$I$182&amp;CHAR(10)&amp;Be!$A$183&amp;"   "&amp;Be!$I$183&amp;"      "&amp;Be!$A$184&amp;"   "&amp;Be!$I$184&amp;CHAR(10)&amp;"     "&amp;Be!$K$183&amp;"     "&amp;Be!$K$184</f>
        <v xml:space="preserve">
   0         0
   0         0
   0         0
     4×100     0</v>
      </c>
      <c r="C18" s="68">
        <f>Be!$K$179</f>
        <v>0</v>
      </c>
    </row>
    <row r="19" spans="1:3" ht="66.95" customHeight="1" thickBot="1" x14ac:dyDescent="0.3">
      <c r="A19" s="69" t="s">
        <v>30</v>
      </c>
      <c r="B19" s="67" t="str">
        <f>Be!$A$187&amp;CHAR(10)&amp;Be!$A$189&amp;"   "&amp;Be!$I$189&amp;"      "&amp;Be!$A$190&amp;"   "&amp;Be!$I$190&amp;CHAR(10)&amp;Be!$A$191&amp;"   "&amp;Be!$I$191&amp;"      "&amp;Be!$A$192&amp;"   "&amp;Be!$I$192&amp;CHAR(10)&amp;Be!$A$193&amp;"   "&amp;Be!$I$193&amp;"      "&amp;Be!$A$194&amp;"   "&amp;Be!$I$194&amp;CHAR(10)&amp;"     "&amp;Be!$K$193&amp;"     "&amp;Be!$K$194</f>
        <v xml:space="preserve">
   0         0
   0         0
   0         0
     4×100     0</v>
      </c>
      <c r="C19" s="68">
        <f>Be!$K$189</f>
        <v>0</v>
      </c>
    </row>
    <row r="20" spans="1:3" ht="66.95" customHeight="1" thickBot="1" x14ac:dyDescent="0.3">
      <c r="A20" s="70" t="s">
        <v>31</v>
      </c>
      <c r="B20" s="67" t="str">
        <f>Be!$A$197&amp;CHAR(10)&amp;Be!$A$199&amp;"   "&amp;Be!$I$199&amp;"      "&amp;Be!$A$200&amp;"   "&amp;Be!$I$200&amp;CHAR(10)&amp;Be!$A$201&amp;"   "&amp;Be!$I$201&amp;"      "&amp;Be!$A$202&amp;"   "&amp;Be!$I$202&amp;CHAR(10)&amp;Be!$A$203&amp;"   "&amp;Be!$I$203&amp;"      "&amp;Be!$A$204&amp;"   "&amp;Be!$I$204&amp;CHAR(10)&amp;"     "&amp;Be!$K$203&amp;"     "&amp;Be!$K$204</f>
        <v xml:space="preserve">
   0         0
   0         0
   0         0
     4×100     0</v>
      </c>
      <c r="C20" s="68">
        <f>Be!$K$199</f>
        <v>0</v>
      </c>
    </row>
    <row r="21" spans="1:3" ht="66.95" customHeight="1" thickBot="1" x14ac:dyDescent="0.3">
      <c r="A21" s="69" t="s">
        <v>32</v>
      </c>
      <c r="B21" s="67" t="str">
        <f>Be!$A$207&amp;CHAR(10)&amp;Be!$A$209&amp;"   "&amp;Be!$I$209&amp;"      "&amp;Be!$A$210&amp;"   "&amp;Be!$I$210&amp;CHAR(10)&amp;Be!$A$211&amp;"   "&amp;Be!$I$211&amp;"      "&amp;Be!$A$212&amp;"   "&amp;Be!$I$212&amp;CHAR(10)&amp;Be!$A$213&amp;"   "&amp;Be!$I$213&amp;"      "&amp;Be!$A$214&amp;"   "&amp;Be!$I$214&amp;CHAR(10)&amp;"     "&amp;Be!$K$213&amp;"     "&amp;Be!$K$214</f>
        <v xml:space="preserve">
   0         0
   0         0
   0         0
     4×100     0</v>
      </c>
      <c r="C21" s="68">
        <f>Be!$K$209</f>
        <v>0</v>
      </c>
    </row>
    <row r="22" spans="1:3" ht="66.95" customHeight="1" thickBot="1" x14ac:dyDescent="0.3">
      <c r="A22" s="70" t="s">
        <v>33</v>
      </c>
      <c r="B22" s="67" t="str">
        <f>Be!$A$217&amp;CHAR(10)&amp;Be!$A$219&amp;"   "&amp;Be!$I$219&amp;"      "&amp;Be!$A$220&amp;"   "&amp;Be!$I$220&amp;CHAR(10)&amp;Be!$A$221&amp;"   "&amp;Be!$I$221&amp;"      "&amp;Be!$A$222&amp;"   "&amp;Be!$I$222&amp;CHAR(10)&amp;Be!$A$223&amp;"   "&amp;Be!$I$223&amp;"      "&amp;Be!$A$224&amp;"   "&amp;Be!$I$224&amp;CHAR(10)&amp;"     "&amp;Be!$K$223&amp;"     "&amp;Be!$K$224</f>
        <v xml:space="preserve">
   0         0
   0         0
   0         0
     4×100     0</v>
      </c>
      <c r="C22" s="68">
        <f>Be!$K$219</f>
        <v>0</v>
      </c>
    </row>
    <row r="23" spans="1:3" ht="66.95" customHeight="1" thickBot="1" x14ac:dyDescent="0.3">
      <c r="A23" s="69" t="s">
        <v>34</v>
      </c>
      <c r="B23" s="67" t="str">
        <f>Be!$A$227&amp;CHAR(10)&amp;Be!$A$229&amp;"   "&amp;Be!$I$229&amp;"      "&amp;Be!$A$230&amp;"   "&amp;Be!$I$230&amp;CHAR(10)&amp;Be!$A$231&amp;"   "&amp;Be!$I$231&amp;"      "&amp;Be!$A$232&amp;"   "&amp;Be!$I$232&amp;CHAR(10)&amp;Be!$A$233&amp;"   "&amp;Be!$I$233&amp;"      "&amp;Be!$A$234&amp;"   "&amp;Be!$I$234&amp;CHAR(10)&amp;"     "&amp;Be!$K$233&amp;"     "&amp;Be!$K$234</f>
        <v xml:space="preserve">
   0         0
   0         0
   0         0
     4×100     0</v>
      </c>
      <c r="C23" s="68">
        <f>Be!$K$229</f>
        <v>0</v>
      </c>
    </row>
    <row r="24" spans="1:3" ht="66.95" customHeight="1" thickBot="1" x14ac:dyDescent="0.3">
      <c r="A24" s="70" t="s">
        <v>35</v>
      </c>
      <c r="B24" s="67" t="str">
        <f>Be!$A$237&amp;CHAR(10)&amp;Be!$A$239&amp;"   "&amp;Be!$I$239&amp;"      "&amp;Be!$A$240&amp;"   "&amp;Be!$I$240&amp;CHAR(10)&amp;Be!$A$241&amp;"   "&amp;Be!$I$241&amp;"      "&amp;Be!$A$242&amp;"   "&amp;Be!$I$242&amp;CHAR(10)&amp;Be!$A$243&amp;"   "&amp;Be!$I$243&amp;"      "&amp;Be!$A$244&amp;"   "&amp;Be!$I$244&amp;CHAR(10)&amp;"     "&amp;Be!$K$243&amp;"     "&amp;Be!$K$244</f>
        <v xml:space="preserve">
   0         0
   0         0
   0         0
     4×100     0</v>
      </c>
      <c r="C24" s="68">
        <f>Be!$K$239</f>
        <v>0</v>
      </c>
    </row>
    <row r="25" spans="1:3" ht="64.5" thickBot="1" x14ac:dyDescent="0.3">
      <c r="A25" s="69" t="s">
        <v>36</v>
      </c>
      <c r="B25" s="67" t="str">
        <f>Be!$A$247&amp;CHAR(10)&amp;Be!$A$249&amp;"   "&amp;Be!$I$249&amp;"      "&amp;Be!$A$250&amp;"   "&amp;Be!$I$250&amp;CHAR(10)&amp;Be!$A$251&amp;"   "&amp;Be!$I$251&amp;"      "&amp;Be!$A$252&amp;"   "&amp;Be!$I$252&amp;CHAR(10)&amp;Be!$A$253&amp;"   "&amp;Be!$I$253&amp;"      "&amp;Be!$A$254&amp;"   "&amp;Be!$I$254&amp;CHAR(10)&amp;"     "&amp;Be!$K$253&amp;"     "&amp;Be!$K$254</f>
        <v xml:space="preserve">
   0         0
   0         0
   0         0
     4×100     0</v>
      </c>
      <c r="C25" s="68">
        <f>Be!$K$249</f>
        <v>0</v>
      </c>
    </row>
    <row r="26" spans="1:3" ht="64.5" thickBot="1" x14ac:dyDescent="0.3">
      <c r="A26" s="70" t="s">
        <v>37</v>
      </c>
      <c r="B26" s="67" t="str">
        <f>Be!$A$257&amp;CHAR(10)&amp;Be!$A$259&amp;"   "&amp;Be!$I$259&amp;"      "&amp;Be!$A$260&amp;"   "&amp;Be!$I$260&amp;CHAR(10)&amp;Be!$A$261&amp;"   "&amp;Be!$I$261&amp;"      "&amp;Be!$A$262&amp;"   "&amp;Be!$I$262&amp;CHAR(10)&amp;Be!$A$263&amp;"   "&amp;Be!$I$263&amp;"      "&amp;Be!$A$264&amp;"   "&amp;Be!$I$264&amp;CHAR(10)&amp;"     "&amp;Be!$K$263&amp;"     "&amp;Be!$K$264</f>
        <v xml:space="preserve">
   0         0
   0         0
   0         0
     4×100     0</v>
      </c>
      <c r="C26" s="68">
        <f>Be!$K$259</f>
        <v>0</v>
      </c>
    </row>
  </sheetData>
  <autoFilter ref="B2:C2" xr:uid="{59BDA6F5-2F85-4492-B093-C8A9382312F5}">
    <sortState ref="B3:C26">
      <sortCondition descending="1" ref="C2"/>
    </sortState>
  </autoFilter>
  <sortState ref="B3:C24">
    <sortCondition descending="1" ref="C3:C24"/>
  </sortState>
  <mergeCells count="1">
    <mergeCell ref="A1:C1"/>
  </mergeCells>
  <pageMargins left="0.7" right="0.7" top="0.75" bottom="0.75" header="0.3" footer="0.3"/>
  <pageSetup paperSize="9" scale="91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leány</vt:lpstr>
      <vt:lpstr>Be</vt:lpstr>
      <vt:lpstr>Egyéni</vt:lpstr>
      <vt:lpstr>Csapat</vt:lpstr>
      <vt:lpstr>csapat1</vt:lpstr>
      <vt:lpstr>hfut</vt:lpstr>
      <vt:lpstr>kisl</vt:lpstr>
      <vt:lpstr>Be!Nyomtatási_terület</vt:lpstr>
      <vt:lpstr>rfut</vt:lpstr>
      <vt:lpstr>súly</vt:lpstr>
      <vt:lpstr>távol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Urbán Gabriella</cp:lastModifiedBy>
  <cp:lastPrinted>2026-05-13T07:08:48Z</cp:lastPrinted>
  <dcterms:created xsi:type="dcterms:W3CDTF">2016-03-25T16:10:58Z</dcterms:created>
  <dcterms:modified xsi:type="dcterms:W3CDTF">2026-05-15T06:45:39Z</dcterms:modified>
</cp:coreProperties>
</file>