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3"/>
  </bookViews>
  <sheets>
    <sheet name="fiú" sheetId="1" state="hidden" r:id="rId1"/>
    <sheet name="Fedlap" sheetId="2" r:id="rId2"/>
    <sheet name="Beírás" sheetId="3" r:id="rId3"/>
    <sheet name="Csapat" sheetId="4" r:id="rId4"/>
    <sheet name="Egyéni" sheetId="5" r:id="rId5"/>
  </sheets>
  <definedNames>
    <definedName name="hfut">'fiú'!$D$2:$F$302</definedName>
    <definedName name="kisl">'fiú'!$I$2:$J$302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<sst xmlns="http://schemas.openxmlformats.org/spreadsheetml/2006/main" count="455" uniqueCount="219">
  <si>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</si>
  <si>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</si>
  <si>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</si>
  <si>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</si>
  <si>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</si>
  <si>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</si>
  <si>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</si>
  <si>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</si>
  <si>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</si>
  <si>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</si>
  <si>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</si>
  <si>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</si>
  <si>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</si>
  <si>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</si>
  <si>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</si>
  <si>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</si>
  <si>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</si>
  <si>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</si>
  <si>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</si>
  <si>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</si>
  <si>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</si>
  <si>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</si>
  <si>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</si>
  <si>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</si>
  <si>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</si>
  <si>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</si>
  <si>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</si>
  <si>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</si>
  <si>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</si>
  <si>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</si>
  <si>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</si>
  <si>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</si>
  <si>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</si>
  <si>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</si>
  <si>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</si>
  <si>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</si>
  <si>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</si>
  <si>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</si>
  <si>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</si>
  <si>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</si>
  <si>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</si>
  <si>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</si>
  <si>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</si>
  <si>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</si>
  <si>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</si>
  <si>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</si>
  <si>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</si>
  <si>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</si>
  <si>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</si>
  <si>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</si>
  <si>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</si>
  <si>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</si>
  <si>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</si>
  <si>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</si>
  <si>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</si>
  <si>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</si>
  <si>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</si>
  <si>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</si>
  <si>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</si>
  <si>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</si>
  <si>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</si>
  <si>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</si>
  <si>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</si>
  <si>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</si>
  <si>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</si>
  <si>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</si>
  <si>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</si>
  <si>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</si>
  <si>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</si>
  <si>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</si>
  <si>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</si>
  <si>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</si>
  <si>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</si>
  <si>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</si>
  <si>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</si>
  <si>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</si>
  <si>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</si>
  <si>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</si>
  <si>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</si>
  <si>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</si>
  <si>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</si>
  <si>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</si>
  <si>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</si>
  <si>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</si>
  <si>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</si>
  <si>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</si>
  <si>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</si>
  <si>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Súly</t>
  </si>
  <si>
    <t>sz.év.</t>
  </si>
  <si>
    <t>iskola</t>
  </si>
  <si>
    <t>101 m</t>
  </si>
  <si>
    <t>801 m</t>
  </si>
  <si>
    <t>100 m</t>
  </si>
  <si>
    <t>Sz. év.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</si>
  <si>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</si>
  <si>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</si>
  <si>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</si>
  <si>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</si>
  <si>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</si>
  <si>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</si>
  <si>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</si>
  <si>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</si>
  <si>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</si>
  <si>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</si>
  <si>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</si>
  <si>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</si>
  <si>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</si>
  <si>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</si>
  <si>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</si>
  <si>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</si>
  <si>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</si>
  <si>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</si>
  <si>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</si>
  <si>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</si>
  <si>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</si>
  <si>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</si>
  <si>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</si>
  <si>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</si>
  <si>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17,00</t>
  </si>
  <si>
    <t>92,00</t>
  </si>
  <si>
    <t>IV. kcs. Fiú csapat</t>
  </si>
  <si>
    <t>IV. kcs. Fiú egyéni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</si>
  <si>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</si>
  <si>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</si>
  <si>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</si>
  <si>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</si>
  <si>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</si>
  <si>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</si>
  <si>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</si>
  <si>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</si>
  <si>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</si>
  <si>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</si>
  <si>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</si>
  <si>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</si>
  <si>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</si>
  <si>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</si>
  <si>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</si>
  <si>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</si>
  <si>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</si>
  <si>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</si>
  <si>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</si>
  <si>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</si>
  <si>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</si>
  <si>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</si>
  <si>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</si>
  <si>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</si>
  <si>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</si>
  <si>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</si>
  <si>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</si>
  <si>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</si>
  <si>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</si>
  <si>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</si>
  <si>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</si>
  <si>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</si>
  <si>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</si>
  <si>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</si>
  <si>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</si>
  <si>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</si>
  <si>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</si>
  <si>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</si>
  <si>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</si>
  <si>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</si>
  <si>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</si>
  <si>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</si>
  <si>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</si>
  <si>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</si>
  <si>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</si>
  <si>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</si>
  <si>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</si>
  <si>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</si>
  <si>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</si>
  <si>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</si>
  <si>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</si>
  <si>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</si>
  <si>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</si>
  <si>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</si>
  <si>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</si>
  <si>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</si>
  <si>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</si>
  <si>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</si>
  <si>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</si>
  <si>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</si>
  <si>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</si>
  <si>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</si>
  <si>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r</t>
  </si>
  <si>
    <t>Helye-zés</t>
  </si>
  <si>
    <t>IV. korcsoport egyéni fiú versenyzők</t>
  </si>
  <si>
    <t>ATLÉTIKA DIÁKOLIMPIA®</t>
  </si>
  <si>
    <t>IV. KORCSOPORT</t>
  </si>
  <si>
    <t>ÖSSZETETT PÁLYABAJNOKSÁG - FIÚ</t>
  </si>
  <si>
    <t>MEGYE</t>
  </si>
  <si>
    <t xml:space="preserve">Helyszín: </t>
  </si>
  <si>
    <t>Időpont:</t>
  </si>
  <si>
    <t xml:space="preserve">A Versenybizottság elnöke: </t>
  </si>
  <si>
    <t>2015/2016. TANÉV</t>
  </si>
  <si>
    <t>Szabolcs-Szatmár-Bereg</t>
  </si>
  <si>
    <t>IV. korcsoport: 2001-2002-ben születettek</t>
  </si>
  <si>
    <t>Nyírgelse</t>
  </si>
  <si>
    <t>Kelemen Bence</t>
  </si>
  <si>
    <t>Kovács Dominik</t>
  </si>
  <si>
    <t>Tóth Károly</t>
  </si>
  <si>
    <t>Zájer Szabolcs</t>
  </si>
  <si>
    <t>Máriapócs</t>
  </si>
  <si>
    <t>Fürtös Patrik</t>
  </si>
  <si>
    <t>Mózer Zsolt</t>
  </si>
  <si>
    <t>Vajda Bence</t>
  </si>
  <si>
    <t>Balogh Bence</t>
  </si>
  <si>
    <t>Kolozsváry Kristóf</t>
  </si>
  <si>
    <t>Horváth Károly</t>
  </si>
  <si>
    <t>BIG</t>
  </si>
  <si>
    <t>Usztics Atilla</t>
  </si>
  <si>
    <t>Bécsi Márton</t>
  </si>
  <si>
    <t>Hevesi Martin</t>
  </si>
  <si>
    <t>Csapos Zsolt</t>
  </si>
  <si>
    <t>Lengyel Levente</t>
  </si>
  <si>
    <t>Bíró Máté</t>
  </si>
  <si>
    <t>Lőrincz Zsolt</t>
  </si>
  <si>
    <t>Magyar Tibor</t>
  </si>
  <si>
    <t>Barnácz Ferenc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</si>
</sst>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  <numFmt numFmtId="179" formatCode="General&quot;.&quot;"/>
  </numFmts>
  <fonts count="87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2"/>
    </font>
    <font>
      <b/>
      <sz val="8"/>
      <name val="MS Sans Serif"/>
      <family val="2"/>
    </font>
    <font>
      <sz val="14"/>
      <name val="Arial"/>
      <family val="0"/>
    </font>
    <font>
      <b/>
      <sz val="10"/>
      <color indexed="21"/>
      <name val="Arial"/>
      <family val="2"/>
    </font>
    <font>
      <i/>
      <sz val="12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30"/>
      <name val="Californian FB"/>
      <family val="1"/>
    </font>
    <font>
      <sz val="10"/>
      <color indexed="30"/>
      <name val="Californian FB"/>
      <family val="1"/>
    </font>
    <font>
      <sz val="8"/>
      <color indexed="30"/>
      <name val="Californian FB"/>
      <family val="1"/>
    </font>
    <font>
      <b/>
      <sz val="10"/>
      <color indexed="30"/>
      <name val="Californian FB"/>
      <family val="1"/>
    </font>
    <font>
      <i/>
      <sz val="8"/>
      <color indexed="30"/>
      <name val="Californian FB"/>
      <family val="1"/>
    </font>
    <font>
      <b/>
      <sz val="22"/>
      <color indexed="30"/>
      <name val="Californian FB"/>
      <family val="1"/>
    </font>
    <font>
      <b/>
      <sz val="22"/>
      <color indexed="30"/>
      <name val="Times New Roman"/>
      <family val="1"/>
    </font>
    <font>
      <sz val="12"/>
      <color indexed="30"/>
      <name val="Times New Roman"/>
      <family val="1"/>
    </font>
    <font>
      <b/>
      <sz val="14"/>
      <color indexed="30"/>
      <name val="Californian FB"/>
      <family val="1"/>
    </font>
    <font>
      <b/>
      <sz val="14"/>
      <color indexed="30"/>
      <name val="Times New Roman"/>
      <family val="1"/>
    </font>
    <font>
      <b/>
      <sz val="24"/>
      <color indexed="30"/>
      <name val="Californian FB"/>
      <family val="1"/>
    </font>
    <font>
      <b/>
      <sz val="26"/>
      <color indexed="30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70C0"/>
      <name val="Californian FB"/>
      <family val="1"/>
    </font>
    <font>
      <sz val="10"/>
      <color rgb="FF0070C0"/>
      <name val="Californian FB"/>
      <family val="1"/>
    </font>
    <font>
      <sz val="8"/>
      <color rgb="FF0070C0"/>
      <name val="Californian FB"/>
      <family val="1"/>
    </font>
    <font>
      <b/>
      <sz val="10"/>
      <color rgb="FF0070C0"/>
      <name val="Californian FB"/>
      <family val="1"/>
    </font>
    <font>
      <i/>
      <sz val="8"/>
      <color rgb="FF0070C0"/>
      <name val="Californian FB"/>
      <family val="1"/>
    </font>
    <font>
      <b/>
      <sz val="22"/>
      <color rgb="FF0070C0"/>
      <name val="Californian FB"/>
      <family val="1"/>
    </font>
    <font>
      <b/>
      <sz val="22"/>
      <color rgb="FF0070C0"/>
      <name val="Times New Roman"/>
      <family val="1"/>
    </font>
    <font>
      <sz val="12"/>
      <color rgb="FF0070C0"/>
      <name val="Times New Roman"/>
      <family val="1"/>
    </font>
    <font>
      <b/>
      <sz val="14"/>
      <color rgb="FF0070C0"/>
      <name val="Californian FB"/>
      <family val="1"/>
    </font>
    <font>
      <b/>
      <sz val="14"/>
      <color rgb="FF0070C0"/>
      <name val="Times New Roman"/>
      <family val="1"/>
    </font>
    <font>
      <b/>
      <sz val="24"/>
      <color rgb="FF0070C0"/>
      <name val="Californian FB"/>
      <family val="1"/>
    </font>
    <font>
      <b/>
      <sz val="26"/>
      <color rgb="FF0070C0"/>
      <name val="Californian FB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49" fontId="18" fillId="0" borderId="14" xfId="57" applyNumberFormat="1" applyFont="1" applyFill="1" applyBorder="1" applyAlignment="1">
      <alignment horizontal="right"/>
      <protection/>
    </xf>
    <xf numFmtId="2" fontId="18" fillId="0" borderId="14" xfId="57" applyNumberFormat="1" applyFont="1" applyFill="1" applyBorder="1" applyAlignment="1">
      <alignment horizontal="right"/>
      <protection/>
    </xf>
    <xf numFmtId="1" fontId="18" fillId="0" borderId="14" xfId="57" applyNumberFormat="1" applyFont="1" applyFill="1" applyBorder="1" applyAlignment="1">
      <alignment horizontal="right"/>
      <protection/>
    </xf>
    <xf numFmtId="177" fontId="18" fillId="0" borderId="14" xfId="57" applyNumberFormat="1" applyFont="1" applyFill="1" applyBorder="1" applyAlignment="1">
      <alignment horizontal="right"/>
      <protection/>
    </xf>
    <xf numFmtId="0" fontId="18" fillId="0" borderId="14" xfId="57" applyNumberFormat="1" applyFont="1" applyFill="1" applyBorder="1" applyAlignment="1">
      <alignment horizontal="right"/>
      <protection/>
    </xf>
    <xf numFmtId="0" fontId="1" fillId="0" borderId="14" xfId="57" applyNumberFormat="1" applyFont="1" applyFill="1" applyBorder="1" applyAlignment="1">
      <alignment horizontal="right"/>
      <protection/>
    </xf>
    <xf numFmtId="0" fontId="18" fillId="0" borderId="14" xfId="57" applyNumberFormat="1" applyFont="1" applyFill="1" applyBorder="1" applyAlignment="1">
      <alignment horizontal="right"/>
      <protection/>
    </xf>
    <xf numFmtId="0" fontId="1" fillId="0" borderId="14" xfId="57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20" fillId="0" borderId="0" xfId="57" applyNumberFormat="1" applyFont="1" applyFill="1">
      <alignment/>
      <protection/>
    </xf>
    <xf numFmtId="2" fontId="20" fillId="0" borderId="0" xfId="57" applyNumberFormat="1" applyFont="1" applyFill="1">
      <alignment/>
      <protection/>
    </xf>
    <xf numFmtId="177" fontId="20" fillId="0" borderId="0" xfId="57" applyNumberFormat="1" applyFont="1" applyFill="1">
      <alignment/>
      <protection/>
    </xf>
    <xf numFmtId="173" fontId="1" fillId="0" borderId="14" xfId="57" applyNumberFormat="1" applyFont="1" applyFill="1" applyBorder="1" applyAlignment="1">
      <alignment horizontal="right"/>
      <protection/>
    </xf>
    <xf numFmtId="178" fontId="20" fillId="0" borderId="0" xfId="57" applyNumberFormat="1" applyFont="1" applyFill="1">
      <alignment/>
      <protection/>
    </xf>
    <xf numFmtId="2" fontId="21" fillId="0" borderId="0" xfId="57" applyNumberFormat="1" applyFont="1" applyFill="1" applyAlignment="1">
      <alignment horizontal="center"/>
      <protection/>
    </xf>
    <xf numFmtId="0" fontId="11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2" fontId="18" fillId="0" borderId="14" xfId="0" applyNumberFormat="1" applyFont="1" applyFill="1" applyBorder="1" applyAlignment="1">
      <alignment horizontal="right"/>
    </xf>
    <xf numFmtId="177" fontId="18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8" fillId="0" borderId="14" xfId="0" applyNumberFormat="1" applyFont="1" applyFill="1" applyBorder="1" applyAlignment="1">
      <alignment/>
    </xf>
    <xf numFmtId="177" fontId="18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169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6" xfId="0" applyNumberFormat="1" applyFont="1" applyFill="1" applyBorder="1" applyAlignment="1" applyProtection="1">
      <alignment horizontal="center"/>
      <protection locked="0"/>
    </xf>
    <xf numFmtId="0" fontId="7" fillId="33" borderId="16" xfId="0" applyNumberFormat="1" applyFont="1" applyFill="1" applyBorder="1" applyAlignment="1" applyProtection="1">
      <alignment horizontal="center"/>
      <protection locked="0"/>
    </xf>
    <xf numFmtId="169" fontId="7" fillId="33" borderId="16" xfId="0" applyNumberFormat="1" applyFont="1" applyFill="1" applyBorder="1" applyAlignment="1" applyProtection="1">
      <alignment horizontal="center"/>
      <protection locked="0"/>
    </xf>
    <xf numFmtId="1" fontId="18" fillId="0" borderId="14" xfId="56" applyNumberFormat="1" applyFont="1" applyFill="1" applyBorder="1" applyAlignment="1">
      <alignment horizontal="right"/>
      <protection/>
    </xf>
    <xf numFmtId="49" fontId="18" fillId="0" borderId="14" xfId="56" applyNumberFormat="1" applyFont="1" applyFill="1" applyBorder="1" applyAlignment="1">
      <alignment horizontal="right"/>
      <protection/>
    </xf>
    <xf numFmtId="4" fontId="18" fillId="0" borderId="14" xfId="56" applyNumberFormat="1" applyFont="1" applyFill="1" applyBorder="1" applyAlignment="1">
      <alignment horizontal="right"/>
      <protection/>
    </xf>
    <xf numFmtId="4" fontId="1" fillId="0" borderId="14" xfId="56" applyNumberFormat="1" applyFont="1" applyFill="1" applyBorder="1" applyAlignment="1">
      <alignment horizontal="right"/>
      <protection/>
    </xf>
    <xf numFmtId="1" fontId="18" fillId="0" borderId="14" xfId="56" applyNumberFormat="1" applyFont="1" applyFill="1" applyBorder="1">
      <alignment/>
      <protection/>
    </xf>
    <xf numFmtId="2" fontId="18" fillId="0" borderId="14" xfId="56" applyNumberFormat="1" applyFont="1" applyFill="1" applyBorder="1">
      <alignment/>
      <protection/>
    </xf>
    <xf numFmtId="1" fontId="1" fillId="0" borderId="14" xfId="56" applyNumberFormat="1" applyFont="1" applyFill="1" applyBorder="1">
      <alignment/>
      <protection/>
    </xf>
    <xf numFmtId="2" fontId="1" fillId="0" borderId="14" xfId="56" applyNumberFormat="1" applyFont="1" applyFill="1" applyBorder="1">
      <alignment/>
      <protection/>
    </xf>
    <xf numFmtId="0" fontId="24" fillId="0" borderId="17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8" fillId="0" borderId="14" xfId="0" applyNumberFormat="1" applyFont="1" applyFill="1" applyBorder="1" applyAlignment="1">
      <alignment horizontal="right"/>
    </xf>
    <xf numFmtId="172" fontId="6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5" fillId="0" borderId="0" xfId="0" applyFont="1" applyBorder="1" applyAlignment="1">
      <alignment vertical="center"/>
    </xf>
    <xf numFmtId="49" fontId="76" fillId="0" borderId="0" xfId="0" applyNumberFormat="1" applyFont="1" applyAlignment="1">
      <alignment/>
    </xf>
    <xf numFmtId="49" fontId="76" fillId="0" borderId="0" xfId="0" applyNumberFormat="1" applyFont="1" applyAlignment="1">
      <alignment horizontal="center"/>
    </xf>
    <xf numFmtId="49" fontId="77" fillId="0" borderId="0" xfId="0" applyNumberFormat="1" applyFont="1" applyAlignment="1">
      <alignment/>
    </xf>
    <xf numFmtId="49" fontId="78" fillId="0" borderId="0" xfId="0" applyNumberFormat="1" applyFont="1" applyAlignment="1">
      <alignment horizontal="right"/>
    </xf>
    <xf numFmtId="49" fontId="79" fillId="0" borderId="0" xfId="0" applyNumberFormat="1" applyFont="1" applyAlignment="1">
      <alignment horizontal="left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172" fontId="9" fillId="0" borderId="16" xfId="0" applyNumberFormat="1" applyFont="1" applyBorder="1" applyAlignment="1">
      <alignment horizontal="center" vertical="center"/>
    </xf>
    <xf numFmtId="172" fontId="9" fillId="0" borderId="19" xfId="0" applyNumberFormat="1" applyFont="1" applyBorder="1" applyAlignment="1">
      <alignment horizontal="center" vertical="center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26" fillId="33" borderId="26" xfId="0" applyFont="1" applyFill="1" applyBorder="1" applyAlignment="1" applyProtection="1">
      <alignment horizontal="center" vertical="center"/>
      <protection/>
    </xf>
    <xf numFmtId="0" fontId="26" fillId="33" borderId="27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vertical="center" wrapText="1"/>
      <protection locked="0"/>
    </xf>
    <xf numFmtId="0" fontId="4" fillId="33" borderId="24" xfId="0" applyFont="1" applyFill="1" applyBorder="1" applyAlignment="1" applyProtection="1">
      <alignment vertical="center" wrapText="1"/>
      <protection locked="0"/>
    </xf>
    <xf numFmtId="179" fontId="5" fillId="0" borderId="23" xfId="0" applyNumberFormat="1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33" borderId="31" xfId="0" applyFont="1" applyFill="1" applyBorder="1" applyAlignment="1" applyProtection="1">
      <alignment horizontal="center"/>
      <protection locked="0"/>
    </xf>
    <xf numFmtId="0" fontId="2" fillId="33" borderId="27" xfId="0" applyFont="1" applyFill="1" applyBorder="1" applyAlignment="1" applyProtection="1">
      <alignment horizontal="center"/>
      <protection locked="0"/>
    </xf>
    <xf numFmtId="0" fontId="2" fillId="33" borderId="32" xfId="0" applyFont="1" applyFill="1" applyBorder="1" applyAlignment="1" applyProtection="1">
      <alignment horizontal="center"/>
      <protection locked="0"/>
    </xf>
    <xf numFmtId="0" fontId="4" fillId="33" borderId="33" xfId="0" applyFont="1" applyFill="1" applyBorder="1" applyAlignment="1" applyProtection="1">
      <alignment horizontal="left" vertical="center"/>
      <protection locked="0"/>
    </xf>
    <xf numFmtId="172" fontId="9" fillId="0" borderId="12" xfId="0" applyNumberFormat="1" applyFont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179" fontId="28" fillId="0" borderId="16" xfId="0" applyNumberFormat="1" applyFont="1" applyBorder="1" applyAlignment="1">
      <alignment horizontal="center" vertical="center"/>
    </xf>
    <xf numFmtId="179" fontId="28" fillId="0" borderId="22" xfId="0" applyNumberFormat="1" applyFont="1" applyBorder="1" applyAlignment="1">
      <alignment horizontal="center" vertical="center"/>
    </xf>
    <xf numFmtId="0" fontId="27" fillId="0" borderId="34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179" fontId="28" fillId="0" borderId="19" xfId="0" applyNumberFormat="1" applyFont="1" applyBorder="1" applyAlignment="1">
      <alignment horizontal="center" vertical="center"/>
    </xf>
    <xf numFmtId="179" fontId="28" fillId="0" borderId="11" xfId="0" applyNumberFormat="1" applyFont="1" applyBorder="1" applyAlignment="1">
      <alignment horizontal="center" vertical="center"/>
    </xf>
    <xf numFmtId="179" fontId="28" fillId="0" borderId="12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172" fontId="4" fillId="33" borderId="28" xfId="0" applyNumberFormat="1" applyFont="1" applyFill="1" applyBorder="1" applyAlignment="1" applyProtection="1">
      <alignment vertical="center" wrapText="1"/>
      <protection locked="0"/>
    </xf>
    <xf numFmtId="172" fontId="4" fillId="33" borderId="24" xfId="0" applyNumberFormat="1" applyFont="1" applyFill="1" applyBorder="1" applyAlignment="1" applyProtection="1">
      <alignment vertical="center" wrapText="1"/>
      <protection locked="0"/>
    </xf>
    <xf numFmtId="0" fontId="4" fillId="33" borderId="35" xfId="0" applyFont="1" applyFill="1" applyBorder="1" applyAlignment="1" applyProtection="1">
      <alignment vertical="center" wrapText="1"/>
      <protection locked="0"/>
    </xf>
    <xf numFmtId="0" fontId="0" fillId="0" borderId="36" xfId="0" applyBorder="1" applyAlignment="1">
      <alignment/>
    </xf>
    <xf numFmtId="0" fontId="4" fillId="33" borderId="37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/>
    </xf>
    <xf numFmtId="0" fontId="14" fillId="34" borderId="0" xfId="0" applyFont="1" applyFill="1" applyAlignment="1">
      <alignment horizontal="left"/>
    </xf>
    <xf numFmtId="172" fontId="17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fiú" xfId="56"/>
    <cellStyle name="Normál_Másolat eredetijeatletika_tobbproba_ponter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2"/>
  <sheetViews>
    <sheetView zoomScalePageLayoutView="0" workbookViewId="0" topLeftCell="A274">
      <selection activeCell="G308" sqref="G308"/>
    </sheetView>
  </sheetViews>
  <sheetFormatPr defaultColWidth="9.140625" defaultRowHeight="12.75"/>
  <cols>
    <col min="2" max="2" width="9.421875" style="20" customWidth="1"/>
    <col min="3" max="3" width="6.00390625" style="21" customWidth="1"/>
    <col min="4" max="4" width="10.00390625" style="21" customWidth="1"/>
    <col min="5" max="5" width="9.00390625" style="22" customWidth="1"/>
    <col min="6" max="6" width="8.7109375" style="20" customWidth="1"/>
    <col min="7" max="16384" width="9.140625" style="20" customWidth="1"/>
  </cols>
  <sheetData>
    <row r="1" spans="2:15" ht="12.75">
      <c r="B1" s="11" t="s">
        <v>90</v>
      </c>
      <c r="C1" s="12" t="s">
        <v>82</v>
      </c>
      <c r="D1" s="25" t="s">
        <v>91</v>
      </c>
      <c r="E1" s="14" t="s">
        <v>86</v>
      </c>
      <c r="F1" s="11" t="s">
        <v>4</v>
      </c>
      <c r="G1" s="13" t="s">
        <v>83</v>
      </c>
      <c r="H1" s="11" t="s">
        <v>84</v>
      </c>
      <c r="I1" s="11" t="s">
        <v>85</v>
      </c>
      <c r="J1" s="11" t="s">
        <v>4</v>
      </c>
      <c r="M1" s="44"/>
      <c r="N1" s="45"/>
      <c r="O1" s="45"/>
    </row>
    <row r="2" spans="2:15" ht="12.75">
      <c r="B2" s="15">
        <v>9.98</v>
      </c>
      <c r="C2" s="28">
        <v>10</v>
      </c>
      <c r="D2" s="24">
        <v>0.0011849537037037037</v>
      </c>
      <c r="E2" s="29">
        <v>0.0011851851851851852</v>
      </c>
      <c r="F2" s="15">
        <v>300</v>
      </c>
      <c r="G2" s="35">
        <v>180</v>
      </c>
      <c r="H2" s="34">
        <v>3</v>
      </c>
      <c r="I2" s="34">
        <v>4</v>
      </c>
      <c r="J2" s="18">
        <v>0</v>
      </c>
      <c r="M2" s="50"/>
      <c r="N2" s="51"/>
      <c r="O2" s="51"/>
    </row>
    <row r="3" spans="2:15" ht="12.75">
      <c r="B3" s="23">
        <f>C2+0.0051</f>
        <v>10.0051</v>
      </c>
      <c r="C3" s="30">
        <f aca="true" t="shared" si="0" ref="C3:C51">C4-(C$52-C$2)/50</f>
        <v>10.024000000000042</v>
      </c>
      <c r="D3" s="24">
        <f aca="true" t="shared" si="1" ref="D3:D51">E2+0.000000061</f>
        <v>0.0011852461851851852</v>
      </c>
      <c r="E3" s="31">
        <f aca="true" t="shared" si="2" ref="E3:E51">E4-(E$52-E$2)/50</f>
        <v>0.0011892592592592584</v>
      </c>
      <c r="F3" s="16">
        <v>299</v>
      </c>
      <c r="G3" s="52">
        <v>182</v>
      </c>
      <c r="H3" s="34">
        <v>3.06</v>
      </c>
      <c r="I3" s="34">
        <v>4.36</v>
      </c>
      <c r="J3" s="18">
        <v>1</v>
      </c>
      <c r="M3" s="50"/>
      <c r="N3" s="51"/>
      <c r="O3" s="51"/>
    </row>
    <row r="4" spans="2:15" ht="12.75">
      <c r="B4" s="23">
        <f aca="true" t="shared" si="3" ref="B4:B59">C3+0.0051</f>
        <v>10.029100000000042</v>
      </c>
      <c r="C4" s="30">
        <f t="shared" si="0"/>
        <v>10.048000000000041</v>
      </c>
      <c r="D4" s="24">
        <f t="shared" si="1"/>
        <v>0.0011893202592592584</v>
      </c>
      <c r="E4" s="31">
        <f t="shared" si="2"/>
        <v>0.0011933333333333325</v>
      </c>
      <c r="F4" s="16">
        <v>298</v>
      </c>
      <c r="G4" s="52">
        <v>185</v>
      </c>
      <c r="H4" s="34">
        <v>3.12</v>
      </c>
      <c r="I4" s="34">
        <v>4.73</v>
      </c>
      <c r="J4" s="18">
        <v>2</v>
      </c>
      <c r="M4" s="50"/>
      <c r="N4" s="51"/>
      <c r="O4" s="51"/>
    </row>
    <row r="5" spans="2:15" ht="12.75">
      <c r="B5" s="23">
        <f t="shared" si="3"/>
        <v>10.053100000000041</v>
      </c>
      <c r="C5" s="30">
        <f t="shared" si="0"/>
        <v>10.07200000000004</v>
      </c>
      <c r="D5" s="24">
        <f t="shared" si="1"/>
        <v>0.0011933943333333325</v>
      </c>
      <c r="E5" s="31">
        <f t="shared" si="2"/>
        <v>0.0011974074074074066</v>
      </c>
      <c r="F5" s="16">
        <v>297</v>
      </c>
      <c r="G5" s="52">
        <f>G4+2</f>
        <v>187</v>
      </c>
      <c r="H5" s="34">
        <v>3.17</v>
      </c>
      <c r="I5" s="34">
        <v>5.09</v>
      </c>
      <c r="J5" s="18">
        <v>3</v>
      </c>
      <c r="M5" s="50"/>
      <c r="N5" s="51"/>
      <c r="O5" s="51"/>
    </row>
    <row r="6" spans="2:15" ht="12.75">
      <c r="B6" s="23">
        <f t="shared" si="3"/>
        <v>10.07710000000004</v>
      </c>
      <c r="C6" s="30">
        <f t="shared" si="0"/>
        <v>10.09600000000004</v>
      </c>
      <c r="D6" s="24">
        <f t="shared" si="1"/>
        <v>0.0011974684074074066</v>
      </c>
      <c r="E6" s="31">
        <f t="shared" si="2"/>
        <v>0.0012014814814814807</v>
      </c>
      <c r="F6" s="16">
        <v>296</v>
      </c>
      <c r="G6" s="52">
        <f aca="true" t="shared" si="4" ref="G6:G12">G5+2</f>
        <v>189</v>
      </c>
      <c r="H6" s="34">
        <v>3.23</v>
      </c>
      <c r="I6" s="34">
        <v>5.46</v>
      </c>
      <c r="J6" s="18">
        <v>4</v>
      </c>
      <c r="M6" s="50"/>
      <c r="N6" s="51"/>
      <c r="O6" s="51"/>
    </row>
    <row r="7" spans="2:15" ht="12.75">
      <c r="B7" s="23">
        <f t="shared" si="3"/>
        <v>10.10110000000004</v>
      </c>
      <c r="C7" s="30">
        <f t="shared" si="0"/>
        <v>10.120000000000038</v>
      </c>
      <c r="D7" s="24">
        <f t="shared" si="1"/>
        <v>0.0012015424814814807</v>
      </c>
      <c r="E7" s="31">
        <f t="shared" si="2"/>
        <v>0.0012055555555555548</v>
      </c>
      <c r="F7" s="16">
        <v>295</v>
      </c>
      <c r="G7" s="52">
        <v>192</v>
      </c>
      <c r="H7" s="34">
        <v>3.29</v>
      </c>
      <c r="I7" s="34">
        <v>5.82</v>
      </c>
      <c r="J7" s="18">
        <v>5</v>
      </c>
      <c r="M7" s="50"/>
      <c r="N7" s="51"/>
      <c r="O7" s="51"/>
    </row>
    <row r="8" spans="2:15" ht="12.75">
      <c r="B8" s="23">
        <f t="shared" si="3"/>
        <v>10.125100000000039</v>
      </c>
      <c r="C8" s="30">
        <f t="shared" si="0"/>
        <v>10.144000000000037</v>
      </c>
      <c r="D8" s="24">
        <f t="shared" si="1"/>
        <v>0.0012056165555555548</v>
      </c>
      <c r="E8" s="31">
        <f t="shared" si="2"/>
        <v>0.0012096296296296289</v>
      </c>
      <c r="F8" s="16">
        <v>294</v>
      </c>
      <c r="G8" s="52">
        <f t="shared" si="4"/>
        <v>194</v>
      </c>
      <c r="H8" s="34">
        <v>3.35</v>
      </c>
      <c r="I8" s="34">
        <v>6.19</v>
      </c>
      <c r="J8" s="18">
        <v>6</v>
      </c>
      <c r="M8" s="50"/>
      <c r="N8" s="51"/>
      <c r="O8" s="51"/>
    </row>
    <row r="9" spans="2:15" ht="12.75">
      <c r="B9" s="23">
        <f t="shared" si="3"/>
        <v>10.149100000000038</v>
      </c>
      <c r="C9" s="30">
        <f t="shared" si="0"/>
        <v>10.168000000000037</v>
      </c>
      <c r="D9" s="24">
        <f t="shared" si="1"/>
        <v>0.0012096906296296288</v>
      </c>
      <c r="E9" s="31">
        <f t="shared" si="2"/>
        <v>0.001213703703703703</v>
      </c>
      <c r="F9" s="16">
        <v>293</v>
      </c>
      <c r="G9" s="52">
        <f t="shared" si="4"/>
        <v>196</v>
      </c>
      <c r="H9" s="34">
        <v>3.4</v>
      </c>
      <c r="I9" s="34">
        <v>6.55</v>
      </c>
      <c r="J9" s="18">
        <v>7</v>
      </c>
      <c r="M9" s="50"/>
      <c r="N9" s="51"/>
      <c r="O9" s="51"/>
    </row>
    <row r="10" spans="2:15" ht="12.75">
      <c r="B10" s="23">
        <f t="shared" si="3"/>
        <v>10.173100000000037</v>
      </c>
      <c r="C10" s="30">
        <f t="shared" si="0"/>
        <v>10.192000000000036</v>
      </c>
      <c r="D10" s="24">
        <f t="shared" si="1"/>
        <v>0.001213764703703703</v>
      </c>
      <c r="E10" s="31">
        <f t="shared" si="2"/>
        <v>0.001217777777777777</v>
      </c>
      <c r="F10" s="16">
        <v>292</v>
      </c>
      <c r="G10" s="52">
        <v>199</v>
      </c>
      <c r="H10" s="34">
        <v>3.46</v>
      </c>
      <c r="I10" s="34">
        <v>6.92</v>
      </c>
      <c r="J10" s="18">
        <v>8</v>
      </c>
      <c r="M10" s="50"/>
      <c r="N10" s="51"/>
      <c r="O10" s="51"/>
    </row>
    <row r="11" spans="2:15" ht="12.75">
      <c r="B11" s="23">
        <f t="shared" si="3"/>
        <v>10.197100000000036</v>
      </c>
      <c r="C11" s="30">
        <f t="shared" si="0"/>
        <v>10.216000000000035</v>
      </c>
      <c r="D11" s="24">
        <f t="shared" si="1"/>
        <v>0.001217838777777777</v>
      </c>
      <c r="E11" s="31">
        <f t="shared" si="2"/>
        <v>0.0012218518518518511</v>
      </c>
      <c r="F11" s="16">
        <v>291</v>
      </c>
      <c r="G11" s="52">
        <f t="shared" si="4"/>
        <v>201</v>
      </c>
      <c r="H11" s="34">
        <v>3.52</v>
      </c>
      <c r="I11" s="34">
        <v>7.28</v>
      </c>
      <c r="J11" s="18">
        <v>9</v>
      </c>
      <c r="M11" s="50"/>
      <c r="N11" s="51"/>
      <c r="O11" s="51"/>
    </row>
    <row r="12" spans="2:15" ht="12.75">
      <c r="B12" s="23">
        <f t="shared" si="3"/>
        <v>10.221100000000035</v>
      </c>
      <c r="C12" s="30">
        <f t="shared" si="0"/>
        <v>10.240000000000034</v>
      </c>
      <c r="D12" s="24">
        <f t="shared" si="1"/>
        <v>0.0012219128518518511</v>
      </c>
      <c r="E12" s="31">
        <f t="shared" si="2"/>
        <v>0.0012259259259259252</v>
      </c>
      <c r="F12" s="16">
        <v>290</v>
      </c>
      <c r="G12" s="52">
        <f t="shared" si="4"/>
        <v>203</v>
      </c>
      <c r="H12" s="34">
        <v>3.58</v>
      </c>
      <c r="I12" s="34">
        <v>7.65</v>
      </c>
      <c r="J12" s="18">
        <v>10</v>
      </c>
      <c r="M12" s="50"/>
      <c r="N12" s="51"/>
      <c r="O12" s="51"/>
    </row>
    <row r="13" spans="2:15" ht="12.75">
      <c r="B13" s="23">
        <f t="shared" si="3"/>
        <v>10.245100000000035</v>
      </c>
      <c r="C13" s="30">
        <f t="shared" si="0"/>
        <v>10.264000000000033</v>
      </c>
      <c r="D13" s="24">
        <f t="shared" si="1"/>
        <v>0.0012259869259259252</v>
      </c>
      <c r="E13" s="31">
        <f t="shared" si="2"/>
        <v>0.0012299999999999993</v>
      </c>
      <c r="F13" s="16">
        <v>289</v>
      </c>
      <c r="G13" s="52">
        <v>206</v>
      </c>
      <c r="H13" s="34">
        <v>3.63</v>
      </c>
      <c r="I13" s="34">
        <v>8.01</v>
      </c>
      <c r="J13" s="18">
        <v>11</v>
      </c>
      <c r="M13" s="50"/>
      <c r="N13" s="51"/>
      <c r="O13" s="51"/>
    </row>
    <row r="14" spans="2:15" ht="12.75">
      <c r="B14" s="23">
        <f t="shared" si="3"/>
        <v>10.269100000000034</v>
      </c>
      <c r="C14" s="30">
        <f t="shared" si="0"/>
        <v>10.288000000000032</v>
      </c>
      <c r="D14" s="24">
        <f t="shared" si="1"/>
        <v>0.0012300609999999993</v>
      </c>
      <c r="E14" s="31">
        <f t="shared" si="2"/>
        <v>0.0012340740740740734</v>
      </c>
      <c r="F14" s="16">
        <v>288</v>
      </c>
      <c r="G14" s="52">
        <f aca="true" t="shared" si="5" ref="G14:G77">G13+2</f>
        <v>208</v>
      </c>
      <c r="H14" s="34">
        <v>3.69</v>
      </c>
      <c r="I14" s="34">
        <v>8.38</v>
      </c>
      <c r="J14" s="18">
        <v>12</v>
      </c>
      <c r="M14" s="50"/>
      <c r="N14" s="51"/>
      <c r="O14" s="51"/>
    </row>
    <row r="15" spans="2:15" ht="12.75">
      <c r="B15" s="23">
        <f t="shared" si="3"/>
        <v>10.293100000000033</v>
      </c>
      <c r="C15" s="30">
        <f t="shared" si="0"/>
        <v>10.312000000000031</v>
      </c>
      <c r="D15" s="24">
        <f t="shared" si="1"/>
        <v>0.0012341350740740734</v>
      </c>
      <c r="E15" s="31">
        <f t="shared" si="2"/>
        <v>0.0012381481481481475</v>
      </c>
      <c r="F15" s="16">
        <v>287</v>
      </c>
      <c r="G15" s="52">
        <f t="shared" si="5"/>
        <v>210</v>
      </c>
      <c r="H15" s="34">
        <v>3.75</v>
      </c>
      <c r="I15" s="34">
        <v>8.74</v>
      </c>
      <c r="J15" s="18">
        <v>13</v>
      </c>
      <c r="M15" s="50"/>
      <c r="N15" s="51"/>
      <c r="O15" s="51"/>
    </row>
    <row r="16" spans="2:15" ht="12.75">
      <c r="B16" s="23">
        <f>C15+0.0051</f>
        <v>10.317100000000032</v>
      </c>
      <c r="C16" s="30">
        <f t="shared" si="0"/>
        <v>10.33600000000003</v>
      </c>
      <c r="D16" s="24">
        <f t="shared" si="1"/>
        <v>0.0012382091481481475</v>
      </c>
      <c r="E16" s="31">
        <f t="shared" si="2"/>
        <v>0.0012422222222222216</v>
      </c>
      <c r="F16" s="16">
        <v>286</v>
      </c>
      <c r="G16" s="52">
        <v>213</v>
      </c>
      <c r="H16" s="34">
        <v>3.81</v>
      </c>
      <c r="I16" s="34">
        <v>9.11</v>
      </c>
      <c r="J16" s="18">
        <v>14</v>
      </c>
      <c r="M16" s="50"/>
      <c r="N16" s="51"/>
      <c r="O16" s="51"/>
    </row>
    <row r="17" spans="2:15" ht="12.75">
      <c r="B17" s="23">
        <f t="shared" si="3"/>
        <v>10.341100000000031</v>
      </c>
      <c r="C17" s="30">
        <f t="shared" si="0"/>
        <v>10.36000000000003</v>
      </c>
      <c r="D17" s="24">
        <f t="shared" si="1"/>
        <v>0.0012422832222222216</v>
      </c>
      <c r="E17" s="31">
        <f t="shared" si="2"/>
        <v>0.0012462962962962957</v>
      </c>
      <c r="F17" s="16">
        <v>285</v>
      </c>
      <c r="G17" s="52">
        <f t="shared" si="5"/>
        <v>215</v>
      </c>
      <c r="H17" s="34">
        <v>3.86</v>
      </c>
      <c r="I17" s="34">
        <v>9.47</v>
      </c>
      <c r="J17" s="18">
        <v>15</v>
      </c>
      <c r="M17" s="50"/>
      <c r="N17" s="51"/>
      <c r="O17" s="51"/>
    </row>
    <row r="18" spans="2:15" ht="12.75">
      <c r="B18" s="23">
        <f t="shared" si="3"/>
        <v>10.36510000000003</v>
      </c>
      <c r="C18" s="30">
        <f t="shared" si="0"/>
        <v>10.384000000000029</v>
      </c>
      <c r="D18" s="24">
        <f t="shared" si="1"/>
        <v>0.0012463572962962957</v>
      </c>
      <c r="E18" s="31">
        <f t="shared" si="2"/>
        <v>0.0012503703703703698</v>
      </c>
      <c r="F18" s="16">
        <v>284</v>
      </c>
      <c r="G18" s="52">
        <f t="shared" si="5"/>
        <v>217</v>
      </c>
      <c r="H18" s="34">
        <v>3.92</v>
      </c>
      <c r="I18" s="34">
        <v>9.84</v>
      </c>
      <c r="J18" s="18">
        <v>16</v>
      </c>
      <c r="M18" s="50"/>
      <c r="N18" s="51"/>
      <c r="O18" s="51"/>
    </row>
    <row r="19" spans="2:15" ht="12.75">
      <c r="B19" s="23">
        <f t="shared" si="3"/>
        <v>10.38910000000003</v>
      </c>
      <c r="C19" s="30">
        <f t="shared" si="0"/>
        <v>10.408000000000028</v>
      </c>
      <c r="D19" s="24">
        <f t="shared" si="1"/>
        <v>0.0012504313703703698</v>
      </c>
      <c r="E19" s="31">
        <f t="shared" si="2"/>
        <v>0.0012544444444444439</v>
      </c>
      <c r="F19" s="16">
        <v>283</v>
      </c>
      <c r="G19" s="52">
        <v>220</v>
      </c>
      <c r="H19" s="34">
        <v>3.98</v>
      </c>
      <c r="I19" s="34">
        <v>10.2</v>
      </c>
      <c r="J19" s="18">
        <v>17</v>
      </c>
      <c r="M19" s="50"/>
      <c r="N19" s="51"/>
      <c r="O19" s="51"/>
    </row>
    <row r="20" spans="2:15" ht="12.75">
      <c r="B20" s="23">
        <f t="shared" si="3"/>
        <v>10.413100000000028</v>
      </c>
      <c r="C20" s="30">
        <f t="shared" si="0"/>
        <v>10.432000000000027</v>
      </c>
      <c r="D20" s="24">
        <f t="shared" si="1"/>
        <v>0.0012545054444444439</v>
      </c>
      <c r="E20" s="31">
        <f t="shared" si="2"/>
        <v>0.001258518518518518</v>
      </c>
      <c r="F20" s="16">
        <v>282</v>
      </c>
      <c r="G20" s="52">
        <f t="shared" si="5"/>
        <v>222</v>
      </c>
      <c r="H20" s="34">
        <v>4.04</v>
      </c>
      <c r="I20" s="34">
        <v>10.57</v>
      </c>
      <c r="J20" s="18">
        <v>18</v>
      </c>
      <c r="M20" s="50"/>
      <c r="N20" s="51"/>
      <c r="O20" s="51"/>
    </row>
    <row r="21" spans="2:15" ht="12.75">
      <c r="B21" s="23">
        <f t="shared" si="3"/>
        <v>10.437100000000028</v>
      </c>
      <c r="C21" s="30">
        <f t="shared" si="0"/>
        <v>10.456000000000026</v>
      </c>
      <c r="D21" s="24">
        <f t="shared" si="1"/>
        <v>0.001258579518518518</v>
      </c>
      <c r="E21" s="31">
        <f t="shared" si="2"/>
        <v>0.001262592592592592</v>
      </c>
      <c r="F21" s="16">
        <v>281</v>
      </c>
      <c r="G21" s="52">
        <f t="shared" si="5"/>
        <v>224</v>
      </c>
      <c r="H21" s="34">
        <v>4.09</v>
      </c>
      <c r="I21" s="34">
        <v>10.93</v>
      </c>
      <c r="J21" s="18">
        <v>19</v>
      </c>
      <c r="M21" s="50"/>
      <c r="N21" s="51"/>
      <c r="O21" s="51"/>
    </row>
    <row r="22" spans="2:15" ht="12.75">
      <c r="B22" s="23">
        <f t="shared" si="3"/>
        <v>10.461100000000027</v>
      </c>
      <c r="C22" s="30">
        <f t="shared" si="0"/>
        <v>10.480000000000025</v>
      </c>
      <c r="D22" s="24">
        <f t="shared" si="1"/>
        <v>0.001262653592592592</v>
      </c>
      <c r="E22" s="31">
        <f t="shared" si="2"/>
        <v>0.0012666666666666662</v>
      </c>
      <c r="F22" s="16">
        <v>280</v>
      </c>
      <c r="G22" s="52">
        <v>227</v>
      </c>
      <c r="H22" s="34">
        <v>4.15</v>
      </c>
      <c r="I22" s="34">
        <v>11.3</v>
      </c>
      <c r="J22" s="18">
        <v>20</v>
      </c>
      <c r="M22" s="50"/>
      <c r="N22" s="51"/>
      <c r="O22" s="51"/>
    </row>
    <row r="23" spans="2:15" ht="12.75">
      <c r="B23" s="23">
        <f t="shared" si="3"/>
        <v>10.485100000000026</v>
      </c>
      <c r="C23" s="30">
        <f t="shared" si="0"/>
        <v>10.504000000000024</v>
      </c>
      <c r="D23" s="24">
        <f t="shared" si="1"/>
        <v>0.0012667276666666661</v>
      </c>
      <c r="E23" s="31">
        <f t="shared" si="2"/>
        <v>0.0012707407407407403</v>
      </c>
      <c r="F23" s="16">
        <v>279</v>
      </c>
      <c r="G23" s="52">
        <f t="shared" si="5"/>
        <v>229</v>
      </c>
      <c r="H23" s="34">
        <v>4.21</v>
      </c>
      <c r="I23" s="34">
        <v>11.66</v>
      </c>
      <c r="J23" s="18">
        <v>21</v>
      </c>
      <c r="M23" s="50"/>
      <c r="N23" s="51"/>
      <c r="O23" s="51"/>
    </row>
    <row r="24" spans="2:15" ht="12.75">
      <c r="B24" s="23">
        <f t="shared" si="3"/>
        <v>10.509100000000025</v>
      </c>
      <c r="C24" s="30">
        <f t="shared" si="0"/>
        <v>10.528000000000024</v>
      </c>
      <c r="D24" s="24">
        <f t="shared" si="1"/>
        <v>0.0012708017407407402</v>
      </c>
      <c r="E24" s="31">
        <f t="shared" si="2"/>
        <v>0.0012748148148148143</v>
      </c>
      <c r="F24" s="16">
        <v>278</v>
      </c>
      <c r="G24" s="52">
        <f t="shared" si="5"/>
        <v>231</v>
      </c>
      <c r="H24" s="34">
        <v>4.27</v>
      </c>
      <c r="I24" s="34">
        <v>12.03</v>
      </c>
      <c r="J24" s="18">
        <v>22</v>
      </c>
      <c r="M24" s="50"/>
      <c r="N24" s="51"/>
      <c r="O24" s="51"/>
    </row>
    <row r="25" spans="2:15" ht="12.75">
      <c r="B25" s="23">
        <f t="shared" si="3"/>
        <v>10.533100000000024</v>
      </c>
      <c r="C25" s="30">
        <f t="shared" si="0"/>
        <v>10.552000000000023</v>
      </c>
      <c r="D25" s="24">
        <f t="shared" si="1"/>
        <v>0.0012748758148148143</v>
      </c>
      <c r="E25" s="31">
        <f t="shared" si="2"/>
        <v>0.0012788888888888884</v>
      </c>
      <c r="F25" s="16">
        <v>277</v>
      </c>
      <c r="G25" s="52">
        <v>234</v>
      </c>
      <c r="H25" s="34">
        <v>4.32</v>
      </c>
      <c r="I25" s="34">
        <v>12.39</v>
      </c>
      <c r="J25" s="18">
        <v>23</v>
      </c>
      <c r="M25" s="50"/>
      <c r="N25" s="51"/>
      <c r="O25" s="51"/>
    </row>
    <row r="26" spans="2:15" ht="12.75">
      <c r="B26" s="23">
        <f t="shared" si="3"/>
        <v>10.557100000000023</v>
      </c>
      <c r="C26" s="30">
        <f t="shared" si="0"/>
        <v>10.576000000000022</v>
      </c>
      <c r="D26" s="24">
        <f t="shared" si="1"/>
        <v>0.0012789498888888884</v>
      </c>
      <c r="E26" s="31">
        <f t="shared" si="2"/>
        <v>0.0012829629629629625</v>
      </c>
      <c r="F26" s="16">
        <v>276</v>
      </c>
      <c r="G26" s="52">
        <f t="shared" si="5"/>
        <v>236</v>
      </c>
      <c r="H26" s="34">
        <v>4.38</v>
      </c>
      <c r="I26" s="34">
        <v>12.76</v>
      </c>
      <c r="J26" s="18">
        <v>24</v>
      </c>
      <c r="M26" s="50"/>
      <c r="N26" s="51"/>
      <c r="O26" s="51"/>
    </row>
    <row r="27" spans="2:15" ht="12.75">
      <c r="B27" s="23">
        <f t="shared" si="3"/>
        <v>10.581100000000022</v>
      </c>
      <c r="C27" s="30">
        <f t="shared" si="0"/>
        <v>10.600000000000021</v>
      </c>
      <c r="D27" s="24">
        <f t="shared" si="1"/>
        <v>0.0012830239629629625</v>
      </c>
      <c r="E27" s="31">
        <f t="shared" si="2"/>
        <v>0.0012870370370370366</v>
      </c>
      <c r="F27" s="16">
        <v>275</v>
      </c>
      <c r="G27" s="52">
        <v>239</v>
      </c>
      <c r="H27" s="34">
        <v>4.44</v>
      </c>
      <c r="I27" s="34">
        <v>13.12</v>
      </c>
      <c r="J27" s="18">
        <v>25</v>
      </c>
      <c r="M27" s="50"/>
      <c r="N27" s="51"/>
      <c r="O27" s="51"/>
    </row>
    <row r="28" spans="2:15" ht="12.75">
      <c r="B28" s="23">
        <f>C27+0.0051</f>
        <v>10.605100000000022</v>
      </c>
      <c r="C28" s="30">
        <f t="shared" si="0"/>
        <v>10.62400000000002</v>
      </c>
      <c r="D28" s="24">
        <f t="shared" si="1"/>
        <v>0.0012870980370370366</v>
      </c>
      <c r="E28" s="31">
        <f t="shared" si="2"/>
        <v>0.0012911111111111107</v>
      </c>
      <c r="F28" s="16">
        <v>274</v>
      </c>
      <c r="G28" s="52">
        <f t="shared" si="5"/>
        <v>241</v>
      </c>
      <c r="H28" s="34">
        <v>4.5</v>
      </c>
      <c r="I28" s="34">
        <v>13.48</v>
      </c>
      <c r="J28" s="18">
        <v>26</v>
      </c>
      <c r="M28" s="50"/>
      <c r="N28" s="51"/>
      <c r="O28" s="51"/>
    </row>
    <row r="29" spans="2:15" ht="12.75">
      <c r="B29" s="23">
        <f t="shared" si="3"/>
        <v>10.62910000000002</v>
      </c>
      <c r="C29" s="30">
        <f t="shared" si="0"/>
        <v>10.64800000000002</v>
      </c>
      <c r="D29" s="24">
        <f t="shared" si="1"/>
        <v>0.0012911721111111107</v>
      </c>
      <c r="E29" s="31">
        <f t="shared" si="2"/>
        <v>0.0012951851851851848</v>
      </c>
      <c r="F29" s="16">
        <v>273</v>
      </c>
      <c r="G29" s="52">
        <f t="shared" si="5"/>
        <v>243</v>
      </c>
      <c r="H29" s="34">
        <v>4.56</v>
      </c>
      <c r="I29" s="34">
        <v>13.85</v>
      </c>
      <c r="J29" s="18">
        <v>27</v>
      </c>
      <c r="M29" s="50"/>
      <c r="N29" s="51"/>
      <c r="O29" s="51"/>
    </row>
    <row r="30" spans="2:15" ht="12.75">
      <c r="B30" s="23">
        <f t="shared" si="3"/>
        <v>10.65310000000002</v>
      </c>
      <c r="C30" s="30">
        <f t="shared" si="0"/>
        <v>10.672000000000018</v>
      </c>
      <c r="D30" s="24">
        <f t="shared" si="1"/>
        <v>0.0012952461851851848</v>
      </c>
      <c r="E30" s="31">
        <f t="shared" si="2"/>
        <v>0.001299259259259259</v>
      </c>
      <c r="F30" s="16">
        <v>272</v>
      </c>
      <c r="G30" s="52">
        <v>246</v>
      </c>
      <c r="H30" s="34">
        <v>4.61</v>
      </c>
      <c r="I30" s="34">
        <v>14.21</v>
      </c>
      <c r="J30" s="18">
        <v>28</v>
      </c>
      <c r="M30" s="50"/>
      <c r="N30" s="51"/>
      <c r="O30" s="51"/>
    </row>
    <row r="31" spans="2:15" ht="12.75">
      <c r="B31" s="23">
        <f t="shared" si="3"/>
        <v>10.677100000000019</v>
      </c>
      <c r="C31" s="30">
        <f t="shared" si="0"/>
        <v>10.696000000000017</v>
      </c>
      <c r="D31" s="24">
        <f t="shared" si="1"/>
        <v>0.0012993202592592589</v>
      </c>
      <c r="E31" s="31">
        <f t="shared" si="2"/>
        <v>0.001303333333333333</v>
      </c>
      <c r="F31" s="16">
        <v>271</v>
      </c>
      <c r="G31" s="52">
        <f t="shared" si="5"/>
        <v>248</v>
      </c>
      <c r="H31" s="34">
        <v>4.67</v>
      </c>
      <c r="I31" s="34">
        <v>14.58</v>
      </c>
      <c r="J31" s="18">
        <v>29</v>
      </c>
      <c r="M31" s="50"/>
      <c r="N31" s="51"/>
      <c r="O31" s="51"/>
    </row>
    <row r="32" spans="2:15" ht="12.75">
      <c r="B32" s="23">
        <f t="shared" si="3"/>
        <v>10.701100000000018</v>
      </c>
      <c r="C32" s="30">
        <f t="shared" si="0"/>
        <v>10.720000000000017</v>
      </c>
      <c r="D32" s="24">
        <f t="shared" si="1"/>
        <v>0.001303394333333333</v>
      </c>
      <c r="E32" s="31">
        <f t="shared" si="2"/>
        <v>0.001307407407407407</v>
      </c>
      <c r="F32" s="16">
        <v>270</v>
      </c>
      <c r="G32" s="52">
        <f t="shared" si="5"/>
        <v>250</v>
      </c>
      <c r="H32" s="34">
        <v>4.73</v>
      </c>
      <c r="I32" s="34">
        <v>14.94</v>
      </c>
      <c r="J32" s="18">
        <v>30</v>
      </c>
      <c r="M32" s="50"/>
      <c r="N32" s="51"/>
      <c r="O32" s="51"/>
    </row>
    <row r="33" spans="2:15" ht="12.75">
      <c r="B33" s="23">
        <f t="shared" si="3"/>
        <v>10.725100000000017</v>
      </c>
      <c r="C33" s="30">
        <f t="shared" si="0"/>
        <v>10.744000000000016</v>
      </c>
      <c r="D33" s="24">
        <f t="shared" si="1"/>
        <v>0.001307468407407407</v>
      </c>
      <c r="E33" s="31">
        <f t="shared" si="2"/>
        <v>0.0013114814814814812</v>
      </c>
      <c r="F33" s="16">
        <v>269</v>
      </c>
      <c r="G33" s="52">
        <v>253</v>
      </c>
      <c r="H33" s="34">
        <v>4.79</v>
      </c>
      <c r="I33" s="34">
        <v>15.31</v>
      </c>
      <c r="J33" s="18">
        <v>31</v>
      </c>
      <c r="M33" s="50"/>
      <c r="N33" s="51"/>
      <c r="O33" s="51"/>
    </row>
    <row r="34" spans="2:15" ht="12.75">
      <c r="B34" s="23">
        <f t="shared" si="3"/>
        <v>10.749100000000016</v>
      </c>
      <c r="C34" s="30">
        <f t="shared" si="0"/>
        <v>10.768000000000015</v>
      </c>
      <c r="D34" s="24">
        <f t="shared" si="1"/>
        <v>0.0013115424814814812</v>
      </c>
      <c r="E34" s="31">
        <f t="shared" si="2"/>
        <v>0.0013155555555555553</v>
      </c>
      <c r="F34" s="16">
        <v>268</v>
      </c>
      <c r="G34" s="52">
        <f t="shared" si="5"/>
        <v>255</v>
      </c>
      <c r="H34" s="34">
        <v>4.84</v>
      </c>
      <c r="I34" s="34">
        <v>15.67</v>
      </c>
      <c r="J34" s="18">
        <v>32</v>
      </c>
      <c r="M34" s="50"/>
      <c r="N34" s="51"/>
      <c r="O34" s="51"/>
    </row>
    <row r="35" spans="2:15" ht="12.75">
      <c r="B35" s="23">
        <f t="shared" si="3"/>
        <v>10.773100000000015</v>
      </c>
      <c r="C35" s="30">
        <f t="shared" si="0"/>
        <v>10.792000000000014</v>
      </c>
      <c r="D35" s="24">
        <f t="shared" si="1"/>
        <v>0.0013156165555555553</v>
      </c>
      <c r="E35" s="31">
        <f t="shared" si="2"/>
        <v>0.0013196296296296294</v>
      </c>
      <c r="F35" s="16">
        <v>267</v>
      </c>
      <c r="G35" s="52">
        <f t="shared" si="5"/>
        <v>257</v>
      </c>
      <c r="H35" s="34">
        <v>4.9</v>
      </c>
      <c r="I35" s="34">
        <v>16.04</v>
      </c>
      <c r="J35" s="18">
        <v>33</v>
      </c>
      <c r="M35" s="50"/>
      <c r="N35" s="51"/>
      <c r="O35" s="51"/>
    </row>
    <row r="36" spans="2:15" ht="12.75">
      <c r="B36" s="23">
        <f t="shared" si="3"/>
        <v>10.797100000000015</v>
      </c>
      <c r="C36" s="30">
        <f t="shared" si="0"/>
        <v>10.816000000000013</v>
      </c>
      <c r="D36" s="24">
        <f t="shared" si="1"/>
        <v>0.0013196906296296293</v>
      </c>
      <c r="E36" s="31">
        <f t="shared" si="2"/>
        <v>0.0013237037037037035</v>
      </c>
      <c r="F36" s="16">
        <v>266</v>
      </c>
      <c r="G36" s="52">
        <v>260</v>
      </c>
      <c r="H36" s="34">
        <v>4.96</v>
      </c>
      <c r="I36" s="34">
        <v>16.4</v>
      </c>
      <c r="J36" s="18">
        <v>34</v>
      </c>
      <c r="M36" s="50"/>
      <c r="N36" s="51"/>
      <c r="O36" s="51"/>
    </row>
    <row r="37" spans="2:15" ht="12.75">
      <c r="B37" s="23">
        <f t="shared" si="3"/>
        <v>10.821100000000014</v>
      </c>
      <c r="C37" s="30">
        <f t="shared" si="0"/>
        <v>10.840000000000012</v>
      </c>
      <c r="D37" s="24">
        <f t="shared" si="1"/>
        <v>0.0013237647037037034</v>
      </c>
      <c r="E37" s="31">
        <f t="shared" si="2"/>
        <v>0.0013277777777777776</v>
      </c>
      <c r="F37" s="16">
        <v>265</v>
      </c>
      <c r="G37" s="52">
        <f t="shared" si="5"/>
        <v>262</v>
      </c>
      <c r="H37" s="34">
        <v>5.02</v>
      </c>
      <c r="I37" s="34">
        <v>16.77</v>
      </c>
      <c r="J37" s="18">
        <v>35</v>
      </c>
      <c r="M37" s="50"/>
      <c r="N37" s="51"/>
      <c r="O37" s="51"/>
    </row>
    <row r="38" spans="2:15" ht="12.75">
      <c r="B38" s="23">
        <f t="shared" si="3"/>
        <v>10.845100000000013</v>
      </c>
      <c r="C38" s="30">
        <f t="shared" si="0"/>
        <v>10.864000000000011</v>
      </c>
      <c r="D38" s="24">
        <f t="shared" si="1"/>
        <v>0.0013278387777777775</v>
      </c>
      <c r="E38" s="31">
        <f t="shared" si="2"/>
        <v>0.0013318518518518516</v>
      </c>
      <c r="F38" s="16">
        <v>264</v>
      </c>
      <c r="G38" s="52">
        <f t="shared" si="5"/>
        <v>264</v>
      </c>
      <c r="H38" s="34">
        <v>5.07</v>
      </c>
      <c r="I38" s="34">
        <v>17.13</v>
      </c>
      <c r="J38" s="18">
        <v>36</v>
      </c>
      <c r="M38" s="50"/>
      <c r="N38" s="51"/>
      <c r="O38" s="51"/>
    </row>
    <row r="39" spans="2:15" ht="12.75">
      <c r="B39" s="23">
        <f t="shared" si="3"/>
        <v>10.869100000000012</v>
      </c>
      <c r="C39" s="30">
        <f t="shared" si="0"/>
        <v>10.88800000000001</v>
      </c>
      <c r="D39" s="24">
        <f t="shared" si="1"/>
        <v>0.0013319128518518516</v>
      </c>
      <c r="E39" s="31">
        <f t="shared" si="2"/>
        <v>0.0013359259259259257</v>
      </c>
      <c r="F39" s="16">
        <v>263</v>
      </c>
      <c r="G39" s="52">
        <v>267</v>
      </c>
      <c r="H39" s="34">
        <v>5.13</v>
      </c>
      <c r="I39" s="34">
        <v>17.5</v>
      </c>
      <c r="J39" s="18">
        <v>37</v>
      </c>
      <c r="M39" s="50"/>
      <c r="N39" s="51"/>
      <c r="O39" s="51"/>
    </row>
    <row r="40" spans="2:15" ht="12.75">
      <c r="B40" s="23">
        <f t="shared" si="3"/>
        <v>10.893100000000011</v>
      </c>
      <c r="C40" s="30">
        <f t="shared" si="0"/>
        <v>10.91200000000001</v>
      </c>
      <c r="D40" s="24">
        <f t="shared" si="1"/>
        <v>0.0013359869259259257</v>
      </c>
      <c r="E40" s="31">
        <f t="shared" si="2"/>
        <v>0.0013399999999999998</v>
      </c>
      <c r="F40" s="16">
        <v>262</v>
      </c>
      <c r="G40" s="52">
        <f t="shared" si="5"/>
        <v>269</v>
      </c>
      <c r="H40" s="34">
        <v>5.19</v>
      </c>
      <c r="I40" s="34">
        <v>17.86</v>
      </c>
      <c r="J40" s="18">
        <v>38</v>
      </c>
      <c r="M40" s="50"/>
      <c r="N40" s="51"/>
      <c r="O40" s="51"/>
    </row>
    <row r="41" spans="2:15" ht="12.75">
      <c r="B41" s="23">
        <f>C40+0.0051</f>
        <v>10.91710000000001</v>
      </c>
      <c r="C41" s="30">
        <f t="shared" si="0"/>
        <v>10.936000000000009</v>
      </c>
      <c r="D41" s="24">
        <f t="shared" si="1"/>
        <v>0.0013400609999999998</v>
      </c>
      <c r="E41" s="31">
        <f t="shared" si="2"/>
        <v>0.001344074074074074</v>
      </c>
      <c r="F41" s="16">
        <v>261</v>
      </c>
      <c r="G41" s="52">
        <f t="shared" si="5"/>
        <v>271</v>
      </c>
      <c r="H41" s="34">
        <v>5.25</v>
      </c>
      <c r="I41" s="34">
        <v>18.23</v>
      </c>
      <c r="J41" s="18">
        <v>39</v>
      </c>
      <c r="M41" s="50"/>
      <c r="N41" s="51"/>
      <c r="O41" s="51"/>
    </row>
    <row r="42" spans="2:15" ht="12.75">
      <c r="B42" s="23">
        <f t="shared" si="3"/>
        <v>10.94110000000001</v>
      </c>
      <c r="C42" s="30">
        <f t="shared" si="0"/>
        <v>10.960000000000008</v>
      </c>
      <c r="D42" s="24">
        <f t="shared" si="1"/>
        <v>0.001344135074074074</v>
      </c>
      <c r="E42" s="31">
        <f t="shared" si="2"/>
        <v>0.001348148148148148</v>
      </c>
      <c r="F42" s="16">
        <v>260</v>
      </c>
      <c r="G42" s="52">
        <v>274</v>
      </c>
      <c r="H42" s="34">
        <v>5.3</v>
      </c>
      <c r="I42" s="34">
        <v>18.59</v>
      </c>
      <c r="J42" s="18">
        <v>40</v>
      </c>
      <c r="M42" s="50"/>
      <c r="N42" s="51"/>
      <c r="O42" s="51"/>
    </row>
    <row r="43" spans="2:15" ht="12.75">
      <c r="B43" s="23">
        <f t="shared" si="3"/>
        <v>10.965100000000009</v>
      </c>
      <c r="C43" s="30">
        <f t="shared" si="0"/>
        <v>10.984000000000007</v>
      </c>
      <c r="D43" s="24">
        <f t="shared" si="1"/>
        <v>0.001348209148148148</v>
      </c>
      <c r="E43" s="31">
        <f t="shared" si="2"/>
        <v>0.001352222222222222</v>
      </c>
      <c r="F43" s="16">
        <v>259</v>
      </c>
      <c r="G43" s="52">
        <f t="shared" si="5"/>
        <v>276</v>
      </c>
      <c r="H43" s="34">
        <v>5.36</v>
      </c>
      <c r="I43" s="34">
        <v>18.96</v>
      </c>
      <c r="J43" s="18">
        <v>41</v>
      </c>
      <c r="M43" s="50"/>
      <c r="N43" s="51"/>
      <c r="O43" s="51"/>
    </row>
    <row r="44" spans="2:15" ht="12.75">
      <c r="B44" s="23">
        <f t="shared" si="3"/>
        <v>10.989100000000008</v>
      </c>
      <c r="C44" s="30">
        <f t="shared" si="0"/>
        <v>11.008000000000006</v>
      </c>
      <c r="D44" s="24">
        <f t="shared" si="1"/>
        <v>0.001352283222222222</v>
      </c>
      <c r="E44" s="31">
        <f t="shared" si="2"/>
        <v>0.0013562962962962962</v>
      </c>
      <c r="F44" s="16">
        <v>258</v>
      </c>
      <c r="G44" s="52">
        <f t="shared" si="5"/>
        <v>278</v>
      </c>
      <c r="H44" s="34">
        <v>5.42</v>
      </c>
      <c r="I44" s="34">
        <v>19.32</v>
      </c>
      <c r="J44" s="18">
        <v>42</v>
      </c>
      <c r="M44" s="50"/>
      <c r="N44" s="51"/>
      <c r="O44" s="51"/>
    </row>
    <row r="45" spans="2:15" ht="12.75">
      <c r="B45" s="23">
        <f t="shared" si="3"/>
        <v>11.013100000000007</v>
      </c>
      <c r="C45" s="30">
        <f t="shared" si="0"/>
        <v>11.032000000000005</v>
      </c>
      <c r="D45" s="24">
        <f t="shared" si="1"/>
        <v>0.0013563572962962962</v>
      </c>
      <c r="E45" s="31">
        <f t="shared" si="2"/>
        <v>0.0013603703703703703</v>
      </c>
      <c r="F45" s="16">
        <v>257</v>
      </c>
      <c r="G45" s="52">
        <v>281</v>
      </c>
      <c r="H45" s="34">
        <v>5.48</v>
      </c>
      <c r="I45" s="34">
        <v>19.69</v>
      </c>
      <c r="J45" s="18">
        <v>43</v>
      </c>
      <c r="M45" s="50"/>
      <c r="N45" s="51"/>
      <c r="O45" s="51"/>
    </row>
    <row r="46" spans="2:15" ht="12.75">
      <c r="B46" s="23">
        <f t="shared" si="3"/>
        <v>11.037100000000006</v>
      </c>
      <c r="C46" s="30">
        <f t="shared" si="0"/>
        <v>11.056000000000004</v>
      </c>
      <c r="D46" s="24">
        <f t="shared" si="1"/>
        <v>0.0013604313703703703</v>
      </c>
      <c r="E46" s="31">
        <f t="shared" si="2"/>
        <v>0.0013644444444444444</v>
      </c>
      <c r="F46" s="16">
        <v>256</v>
      </c>
      <c r="G46" s="52">
        <f t="shared" si="5"/>
        <v>283</v>
      </c>
      <c r="H46" s="34">
        <v>5.53</v>
      </c>
      <c r="I46" s="34">
        <v>20.05</v>
      </c>
      <c r="J46" s="18">
        <v>44</v>
      </c>
      <c r="M46" s="50"/>
      <c r="N46" s="51"/>
      <c r="O46" s="51"/>
    </row>
    <row r="47" spans="2:15" ht="12.75">
      <c r="B47" s="23">
        <f>C46+0.0051</f>
        <v>11.061100000000005</v>
      </c>
      <c r="C47" s="30">
        <f t="shared" si="0"/>
        <v>11.080000000000004</v>
      </c>
      <c r="D47" s="24">
        <f t="shared" si="1"/>
        <v>0.0013645054444444444</v>
      </c>
      <c r="E47" s="31">
        <f t="shared" si="2"/>
        <v>0.0013685185185185185</v>
      </c>
      <c r="F47" s="16">
        <v>255</v>
      </c>
      <c r="G47" s="52">
        <f t="shared" si="5"/>
        <v>285</v>
      </c>
      <c r="H47" s="34">
        <v>5.59</v>
      </c>
      <c r="I47" s="34">
        <v>20.42</v>
      </c>
      <c r="J47" s="18">
        <v>45</v>
      </c>
      <c r="M47" s="50"/>
      <c r="N47" s="51"/>
      <c r="O47" s="51"/>
    </row>
    <row r="48" spans="2:15" ht="12.75">
      <c r="B48" s="23">
        <f t="shared" si="3"/>
        <v>11.085100000000004</v>
      </c>
      <c r="C48" s="30">
        <f t="shared" si="0"/>
        <v>11.104000000000003</v>
      </c>
      <c r="D48" s="24">
        <f t="shared" si="1"/>
        <v>0.0013685795185185185</v>
      </c>
      <c r="E48" s="31">
        <f t="shared" si="2"/>
        <v>0.0013725925925925926</v>
      </c>
      <c r="F48" s="16">
        <v>254</v>
      </c>
      <c r="G48" s="52">
        <v>288</v>
      </c>
      <c r="H48" s="34">
        <v>5.65</v>
      </c>
      <c r="I48" s="34">
        <v>20.78</v>
      </c>
      <c r="J48" s="18">
        <v>46</v>
      </c>
      <c r="M48" s="50"/>
      <c r="N48" s="51"/>
      <c r="O48" s="51"/>
    </row>
    <row r="49" spans="2:15" ht="12.75">
      <c r="B49" s="23">
        <f t="shared" si="3"/>
        <v>11.109100000000003</v>
      </c>
      <c r="C49" s="30">
        <f t="shared" si="0"/>
        <v>11.128000000000002</v>
      </c>
      <c r="D49" s="24">
        <f t="shared" si="1"/>
        <v>0.0013726535925925926</v>
      </c>
      <c r="E49" s="31">
        <f t="shared" si="2"/>
        <v>0.0013766666666666667</v>
      </c>
      <c r="F49" s="16">
        <v>253</v>
      </c>
      <c r="G49" s="52">
        <f t="shared" si="5"/>
        <v>290</v>
      </c>
      <c r="H49" s="34">
        <v>5.71</v>
      </c>
      <c r="I49" s="34">
        <v>21.15</v>
      </c>
      <c r="J49" s="18">
        <v>47</v>
      </c>
      <c r="M49" s="50"/>
      <c r="N49" s="51"/>
      <c r="O49" s="51"/>
    </row>
    <row r="50" spans="2:15" ht="12.75">
      <c r="B50" s="23">
        <f t="shared" si="3"/>
        <v>11.133100000000002</v>
      </c>
      <c r="C50" s="30">
        <f t="shared" si="0"/>
        <v>11.152000000000001</v>
      </c>
      <c r="D50" s="24">
        <f t="shared" si="1"/>
        <v>0.0013767276666666666</v>
      </c>
      <c r="E50" s="31">
        <f t="shared" si="2"/>
        <v>0.0013807407407407408</v>
      </c>
      <c r="F50" s="16">
        <v>252</v>
      </c>
      <c r="G50" s="52">
        <f t="shared" si="5"/>
        <v>292</v>
      </c>
      <c r="H50" s="34">
        <v>5.76</v>
      </c>
      <c r="I50" s="34">
        <v>21.51</v>
      </c>
      <c r="J50" s="18">
        <v>48</v>
      </c>
      <c r="M50" s="50"/>
      <c r="N50" s="51"/>
      <c r="O50" s="51"/>
    </row>
    <row r="51" spans="2:15" ht="12.75">
      <c r="B51" s="23">
        <f t="shared" si="3"/>
        <v>11.157100000000002</v>
      </c>
      <c r="C51" s="30">
        <f t="shared" si="0"/>
        <v>11.176</v>
      </c>
      <c r="D51" s="24">
        <f t="shared" si="1"/>
        <v>0.0013808017407407407</v>
      </c>
      <c r="E51" s="31">
        <f t="shared" si="2"/>
        <v>0.0013848148148148148</v>
      </c>
      <c r="F51" s="16">
        <v>251</v>
      </c>
      <c r="G51" s="52">
        <v>295</v>
      </c>
      <c r="H51" s="34">
        <v>5.82</v>
      </c>
      <c r="I51" s="34">
        <v>21.88</v>
      </c>
      <c r="J51" s="18">
        <v>49</v>
      </c>
      <c r="M51" s="50"/>
      <c r="N51" s="51"/>
      <c r="O51" s="51"/>
    </row>
    <row r="52" spans="2:15" ht="12.75">
      <c r="B52" s="23">
        <f t="shared" si="3"/>
        <v>11.1811</v>
      </c>
      <c r="C52" s="32">
        <v>11.2</v>
      </c>
      <c r="D52" s="24">
        <f aca="true" t="shared" si="6" ref="D52:D80">E51+0.000000061</f>
        <v>0.0013848758148148148</v>
      </c>
      <c r="E52" s="33">
        <v>0.001388888888888889</v>
      </c>
      <c r="F52" s="17">
        <v>250</v>
      </c>
      <c r="G52" s="53">
        <f t="shared" si="5"/>
        <v>297</v>
      </c>
      <c r="H52" s="32">
        <v>5.88</v>
      </c>
      <c r="I52" s="32">
        <v>22.24</v>
      </c>
      <c r="J52" s="17">
        <v>50</v>
      </c>
      <c r="M52" s="48"/>
      <c r="N52" s="49"/>
      <c r="O52" s="49"/>
    </row>
    <row r="53" spans="2:15" ht="12.75">
      <c r="B53" s="23">
        <f t="shared" si="3"/>
        <v>11.2051</v>
      </c>
      <c r="C53" s="34">
        <v>11.23</v>
      </c>
      <c r="D53" s="24">
        <f t="shared" si="6"/>
        <v>0.001388949888888889</v>
      </c>
      <c r="E53" s="36">
        <v>0.0013929629629629622</v>
      </c>
      <c r="F53" s="16">
        <v>249</v>
      </c>
      <c r="G53" s="52">
        <f t="shared" si="5"/>
        <v>299</v>
      </c>
      <c r="H53" s="34">
        <v>5.93</v>
      </c>
      <c r="I53" s="34">
        <v>22.57</v>
      </c>
      <c r="J53" s="18">
        <v>51</v>
      </c>
      <c r="M53" s="50"/>
      <c r="N53" s="51"/>
      <c r="O53" s="51"/>
    </row>
    <row r="54" spans="2:15" ht="12.75">
      <c r="B54" s="23">
        <f t="shared" si="3"/>
        <v>11.235100000000001</v>
      </c>
      <c r="C54" s="34">
        <v>11.25</v>
      </c>
      <c r="D54" s="24">
        <f t="shared" si="6"/>
        <v>0.0013930239629629622</v>
      </c>
      <c r="E54" s="36">
        <v>0.0013970370370370363</v>
      </c>
      <c r="F54" s="16">
        <v>248</v>
      </c>
      <c r="G54" s="52">
        <f t="shared" si="5"/>
        <v>301</v>
      </c>
      <c r="H54" s="34">
        <v>5.99</v>
      </c>
      <c r="I54" s="34">
        <v>22.91</v>
      </c>
      <c r="J54" s="18">
        <v>52</v>
      </c>
      <c r="M54" s="50"/>
      <c r="N54" s="51"/>
      <c r="O54" s="51"/>
    </row>
    <row r="55" spans="2:15" ht="12.75">
      <c r="B55" s="23">
        <f t="shared" si="3"/>
        <v>11.2551</v>
      </c>
      <c r="C55" s="34">
        <v>11.28</v>
      </c>
      <c r="D55" s="24">
        <f t="shared" si="6"/>
        <v>0.0013970980370370362</v>
      </c>
      <c r="E55" s="36">
        <v>0.0014011111111111104</v>
      </c>
      <c r="F55" s="16">
        <v>247</v>
      </c>
      <c r="G55" s="52">
        <f t="shared" si="5"/>
        <v>303</v>
      </c>
      <c r="H55" s="34">
        <v>6.04</v>
      </c>
      <c r="I55" s="34">
        <v>23.24</v>
      </c>
      <c r="J55" s="18">
        <v>53</v>
      </c>
      <c r="M55" s="50"/>
      <c r="N55" s="51"/>
      <c r="O55" s="51"/>
    </row>
    <row r="56" spans="2:15" ht="12.75">
      <c r="B56" s="23">
        <f t="shared" si="3"/>
        <v>11.2851</v>
      </c>
      <c r="C56" s="34">
        <v>11.3</v>
      </c>
      <c r="D56" s="24">
        <f t="shared" si="6"/>
        <v>0.0014011721111111103</v>
      </c>
      <c r="E56" s="36">
        <v>0.0014051851851851844</v>
      </c>
      <c r="F56" s="16">
        <v>246</v>
      </c>
      <c r="G56" s="52">
        <v>306</v>
      </c>
      <c r="H56" s="34">
        <v>6.09</v>
      </c>
      <c r="I56" s="34">
        <v>23.58</v>
      </c>
      <c r="J56" s="18">
        <v>54</v>
      </c>
      <c r="M56" s="50"/>
      <c r="N56" s="51"/>
      <c r="O56" s="51"/>
    </row>
    <row r="57" spans="2:15" ht="12.75">
      <c r="B57" s="23">
        <f t="shared" si="3"/>
        <v>11.305100000000001</v>
      </c>
      <c r="C57" s="34">
        <v>11.33</v>
      </c>
      <c r="D57" s="24">
        <f t="shared" si="6"/>
        <v>0.0014052461851851844</v>
      </c>
      <c r="E57" s="36">
        <v>0.0014092592592592585</v>
      </c>
      <c r="F57" s="16">
        <v>245</v>
      </c>
      <c r="G57" s="52">
        <f t="shared" si="5"/>
        <v>308</v>
      </c>
      <c r="H57" s="34">
        <v>6.14</v>
      </c>
      <c r="I57" s="34">
        <v>23.91</v>
      </c>
      <c r="J57" s="18">
        <v>55</v>
      </c>
      <c r="M57" s="50"/>
      <c r="N57" s="51"/>
      <c r="O57" s="51"/>
    </row>
    <row r="58" spans="2:15" ht="12.75">
      <c r="B58" s="23">
        <f t="shared" si="3"/>
        <v>11.3351</v>
      </c>
      <c r="C58" s="34">
        <v>11.35</v>
      </c>
      <c r="D58" s="24">
        <f t="shared" si="6"/>
        <v>0.0014093202592592585</v>
      </c>
      <c r="E58" s="36">
        <v>0.0014133333333333326</v>
      </c>
      <c r="F58" s="16">
        <v>244</v>
      </c>
      <c r="G58" s="52">
        <f t="shared" si="5"/>
        <v>310</v>
      </c>
      <c r="H58" s="34">
        <v>6.2</v>
      </c>
      <c r="I58" s="34">
        <v>24.25</v>
      </c>
      <c r="J58" s="18">
        <v>56</v>
      </c>
      <c r="M58" s="50"/>
      <c r="N58" s="51"/>
      <c r="O58" s="51"/>
    </row>
    <row r="59" spans="2:15" ht="12.75">
      <c r="B59" s="23">
        <f t="shared" si="3"/>
        <v>11.3551</v>
      </c>
      <c r="C59" s="34">
        <v>11.38</v>
      </c>
      <c r="D59" s="24">
        <f t="shared" si="6"/>
        <v>0.0014133943333333326</v>
      </c>
      <c r="E59" s="36">
        <v>0.0014174074074074067</v>
      </c>
      <c r="F59" s="16">
        <v>243</v>
      </c>
      <c r="G59" s="52">
        <f t="shared" si="5"/>
        <v>312</v>
      </c>
      <c r="H59" s="34">
        <v>6.25</v>
      </c>
      <c r="I59" s="34">
        <v>24.58</v>
      </c>
      <c r="J59" s="18">
        <v>57</v>
      </c>
      <c r="M59" s="50"/>
      <c r="N59" s="51"/>
      <c r="O59" s="51"/>
    </row>
    <row r="60" spans="2:15" ht="12.75">
      <c r="B60" s="23">
        <f>C59+0.0051</f>
        <v>11.385100000000001</v>
      </c>
      <c r="C60" s="34">
        <v>11.4</v>
      </c>
      <c r="D60" s="24">
        <f t="shared" si="6"/>
        <v>0.0014174684074074067</v>
      </c>
      <c r="E60" s="36">
        <v>0.0014214814814814808</v>
      </c>
      <c r="F60" s="16">
        <v>242</v>
      </c>
      <c r="G60" s="52">
        <f t="shared" si="5"/>
        <v>314</v>
      </c>
      <c r="H60" s="34">
        <v>6.3</v>
      </c>
      <c r="I60" s="34">
        <v>24.92</v>
      </c>
      <c r="J60" s="18">
        <v>58</v>
      </c>
      <c r="M60" s="50"/>
      <c r="N60" s="51"/>
      <c r="O60" s="51"/>
    </row>
    <row r="61" spans="2:15" ht="12.75">
      <c r="B61" s="23">
        <f>C60+0.0051</f>
        <v>11.405100000000001</v>
      </c>
      <c r="C61" s="34">
        <v>11.43</v>
      </c>
      <c r="D61" s="24">
        <f t="shared" si="6"/>
        <v>0.0014215424814814808</v>
      </c>
      <c r="E61" s="36">
        <v>0.001425555555555555</v>
      </c>
      <c r="F61" s="16">
        <v>241</v>
      </c>
      <c r="G61" s="52">
        <f t="shared" si="5"/>
        <v>316</v>
      </c>
      <c r="H61" s="34">
        <v>6.36</v>
      </c>
      <c r="I61" s="34">
        <v>25.25</v>
      </c>
      <c r="J61" s="18">
        <v>59</v>
      </c>
      <c r="M61" s="50"/>
      <c r="N61" s="51"/>
      <c r="O61" s="51"/>
    </row>
    <row r="62" spans="2:15" ht="12.75">
      <c r="B62" s="23">
        <f aca="true" t="shared" si="7" ref="B62:B81">C61+0.0051</f>
        <v>11.4351</v>
      </c>
      <c r="C62" s="34">
        <v>11.45</v>
      </c>
      <c r="D62" s="24">
        <f t="shared" si="6"/>
        <v>0.001425616555555555</v>
      </c>
      <c r="E62" s="36">
        <v>0.001429629629629629</v>
      </c>
      <c r="F62" s="18">
        <v>240</v>
      </c>
      <c r="G62" s="52">
        <v>319</v>
      </c>
      <c r="H62" s="34">
        <v>6.41</v>
      </c>
      <c r="I62" s="34">
        <v>25.58</v>
      </c>
      <c r="J62" s="18">
        <v>60</v>
      </c>
      <c r="M62" s="50"/>
      <c r="N62" s="51"/>
      <c r="O62" s="51"/>
    </row>
    <row r="63" spans="2:15" ht="12.75">
      <c r="B63" s="23">
        <f t="shared" si="7"/>
        <v>11.4551</v>
      </c>
      <c r="C63" s="34">
        <v>11.48</v>
      </c>
      <c r="D63" s="24">
        <f t="shared" si="6"/>
        <v>0.001429690629629629</v>
      </c>
      <c r="E63" s="36">
        <v>0.001433703703703703</v>
      </c>
      <c r="F63" s="18">
        <v>239</v>
      </c>
      <c r="G63" s="52">
        <f t="shared" si="5"/>
        <v>321</v>
      </c>
      <c r="H63" s="34">
        <v>6.46</v>
      </c>
      <c r="I63" s="34">
        <v>25.92</v>
      </c>
      <c r="J63" s="18">
        <v>61</v>
      </c>
      <c r="M63" s="50"/>
      <c r="N63" s="51"/>
      <c r="O63" s="51"/>
    </row>
    <row r="64" spans="2:15" ht="12.75">
      <c r="B64" s="23">
        <f t="shared" si="7"/>
        <v>11.485100000000001</v>
      </c>
      <c r="C64" s="34">
        <v>11.5</v>
      </c>
      <c r="D64" s="24">
        <f t="shared" si="6"/>
        <v>0.001433764703703703</v>
      </c>
      <c r="E64" s="36">
        <v>0.0014377777777777772</v>
      </c>
      <c r="F64" s="18">
        <v>238</v>
      </c>
      <c r="G64" s="52">
        <f t="shared" si="5"/>
        <v>323</v>
      </c>
      <c r="H64" s="34">
        <v>6.51</v>
      </c>
      <c r="I64" s="34">
        <v>26.25</v>
      </c>
      <c r="J64" s="18">
        <v>62</v>
      </c>
      <c r="M64" s="50"/>
      <c r="N64" s="51"/>
      <c r="O64" s="51"/>
    </row>
    <row r="65" spans="2:15" ht="12.75">
      <c r="B65" s="23">
        <f t="shared" si="7"/>
        <v>11.5051</v>
      </c>
      <c r="C65" s="34">
        <v>11.53</v>
      </c>
      <c r="D65" s="24">
        <f t="shared" si="6"/>
        <v>0.0014378387777777772</v>
      </c>
      <c r="E65" s="36">
        <v>0.0014418518518518513</v>
      </c>
      <c r="F65" s="18">
        <v>237</v>
      </c>
      <c r="G65" s="52">
        <f t="shared" si="5"/>
        <v>325</v>
      </c>
      <c r="H65" s="34">
        <v>6.57</v>
      </c>
      <c r="I65" s="34">
        <v>26.59</v>
      </c>
      <c r="J65" s="18">
        <v>63</v>
      </c>
      <c r="M65" s="50"/>
      <c r="N65" s="51"/>
      <c r="O65" s="51"/>
    </row>
    <row r="66" spans="2:15" ht="12.75">
      <c r="B66" s="23">
        <f t="shared" si="7"/>
        <v>11.5351</v>
      </c>
      <c r="C66" s="34">
        <v>11.55</v>
      </c>
      <c r="D66" s="24">
        <f t="shared" si="6"/>
        <v>0.0014419128518518513</v>
      </c>
      <c r="E66" s="36">
        <v>0.0014459259259259254</v>
      </c>
      <c r="F66" s="18">
        <v>236</v>
      </c>
      <c r="G66" s="52">
        <f t="shared" si="5"/>
        <v>327</v>
      </c>
      <c r="H66" s="34">
        <v>6.62</v>
      </c>
      <c r="I66" s="34">
        <v>26.92</v>
      </c>
      <c r="J66" s="18">
        <v>64</v>
      </c>
      <c r="M66" s="50"/>
      <c r="N66" s="51"/>
      <c r="O66" s="51"/>
    </row>
    <row r="67" spans="2:15" ht="12.75">
      <c r="B67" s="23">
        <f t="shared" si="7"/>
        <v>11.555100000000001</v>
      </c>
      <c r="C67" s="34">
        <v>11.58</v>
      </c>
      <c r="D67" s="24">
        <f t="shared" si="6"/>
        <v>0.0014459869259259254</v>
      </c>
      <c r="E67" s="36">
        <v>0.0014499999999999995</v>
      </c>
      <c r="F67" s="18">
        <v>235</v>
      </c>
      <c r="G67" s="52">
        <f t="shared" si="5"/>
        <v>329</v>
      </c>
      <c r="H67" s="34">
        <v>6.67</v>
      </c>
      <c r="I67" s="34">
        <v>27.26</v>
      </c>
      <c r="J67" s="18">
        <v>65</v>
      </c>
      <c r="M67" s="50"/>
      <c r="N67" s="51"/>
      <c r="O67" s="51"/>
    </row>
    <row r="68" spans="2:15" ht="12.75">
      <c r="B68" s="23">
        <f t="shared" si="7"/>
        <v>11.5851</v>
      </c>
      <c r="C68" s="34">
        <v>11.6</v>
      </c>
      <c r="D68" s="24">
        <f t="shared" si="6"/>
        <v>0.0014500609999999995</v>
      </c>
      <c r="E68" s="36">
        <v>0.0014540740740740736</v>
      </c>
      <c r="F68" s="18">
        <v>234</v>
      </c>
      <c r="G68" s="52">
        <v>332</v>
      </c>
      <c r="H68" s="34">
        <v>6.72</v>
      </c>
      <c r="I68" s="34">
        <v>27.59</v>
      </c>
      <c r="J68" s="18">
        <v>66</v>
      </c>
      <c r="M68" s="50"/>
      <c r="N68" s="51"/>
      <c r="O68" s="51"/>
    </row>
    <row r="69" spans="2:15" ht="12.75">
      <c r="B69" s="23">
        <f t="shared" si="7"/>
        <v>11.6051</v>
      </c>
      <c r="C69" s="34">
        <v>11.63</v>
      </c>
      <c r="D69" s="24">
        <f t="shared" si="6"/>
        <v>0.0014541350740740735</v>
      </c>
      <c r="E69" s="36">
        <v>0.0014581481481481477</v>
      </c>
      <c r="F69" s="18">
        <v>233</v>
      </c>
      <c r="G69" s="52">
        <f t="shared" si="5"/>
        <v>334</v>
      </c>
      <c r="H69" s="34">
        <v>6.78</v>
      </c>
      <c r="I69" s="34">
        <v>27.92</v>
      </c>
      <c r="J69" s="18">
        <v>67</v>
      </c>
      <c r="M69" s="50"/>
      <c r="N69" s="51"/>
      <c r="O69" s="51"/>
    </row>
    <row r="70" spans="2:15" ht="12.75">
      <c r="B70" s="23">
        <f t="shared" si="7"/>
        <v>11.635100000000001</v>
      </c>
      <c r="C70" s="34">
        <v>11.65</v>
      </c>
      <c r="D70" s="24">
        <f t="shared" si="6"/>
        <v>0.0014582091481481476</v>
      </c>
      <c r="E70" s="36">
        <v>0.0014622222222222217</v>
      </c>
      <c r="F70" s="18">
        <v>232</v>
      </c>
      <c r="G70" s="52">
        <f t="shared" si="5"/>
        <v>336</v>
      </c>
      <c r="H70" s="34">
        <v>6.83</v>
      </c>
      <c r="I70" s="34">
        <v>28.26</v>
      </c>
      <c r="J70" s="18">
        <v>68</v>
      </c>
      <c r="M70" s="50"/>
      <c r="N70" s="51"/>
      <c r="O70" s="51"/>
    </row>
    <row r="71" spans="2:15" ht="12.75">
      <c r="B71" s="23">
        <f t="shared" si="7"/>
        <v>11.655100000000001</v>
      </c>
      <c r="C71" s="34">
        <v>11.68</v>
      </c>
      <c r="D71" s="24">
        <f t="shared" si="6"/>
        <v>0.0014622832222222217</v>
      </c>
      <c r="E71" s="36">
        <v>0.0014662962962962958</v>
      </c>
      <c r="F71" s="18">
        <v>231</v>
      </c>
      <c r="G71" s="52">
        <f t="shared" si="5"/>
        <v>338</v>
      </c>
      <c r="H71" s="34">
        <v>6.88</v>
      </c>
      <c r="I71" s="34">
        <v>28.59</v>
      </c>
      <c r="J71" s="18">
        <v>69</v>
      </c>
      <c r="M71" s="50"/>
      <c r="N71" s="51"/>
      <c r="O71" s="51"/>
    </row>
    <row r="72" spans="2:15" ht="12.75">
      <c r="B72" s="23">
        <f t="shared" si="7"/>
        <v>11.6851</v>
      </c>
      <c r="C72" s="34">
        <v>11.7</v>
      </c>
      <c r="D72" s="24">
        <f t="shared" si="6"/>
        <v>0.0014663572962962958</v>
      </c>
      <c r="E72" s="36">
        <v>0.00147037037037037</v>
      </c>
      <c r="F72" s="18">
        <v>230</v>
      </c>
      <c r="G72" s="52">
        <f t="shared" si="5"/>
        <v>340</v>
      </c>
      <c r="H72" s="34">
        <v>6.94</v>
      </c>
      <c r="I72" s="34">
        <v>28.93</v>
      </c>
      <c r="J72" s="18">
        <v>70</v>
      </c>
      <c r="M72" s="50"/>
      <c r="N72" s="51"/>
      <c r="O72" s="51"/>
    </row>
    <row r="73" spans="2:15" ht="12.75">
      <c r="B73" s="23">
        <f t="shared" si="7"/>
        <v>11.7051</v>
      </c>
      <c r="C73" s="34">
        <v>11.73</v>
      </c>
      <c r="D73" s="24">
        <f t="shared" si="6"/>
        <v>0.00147043137037037</v>
      </c>
      <c r="E73" s="36">
        <v>0.001474444444444444</v>
      </c>
      <c r="F73" s="18">
        <v>229</v>
      </c>
      <c r="G73" s="52">
        <f t="shared" si="5"/>
        <v>342</v>
      </c>
      <c r="H73" s="34">
        <v>6.99</v>
      </c>
      <c r="I73" s="34">
        <v>29.26</v>
      </c>
      <c r="J73" s="18">
        <v>71</v>
      </c>
      <c r="M73" s="50"/>
      <c r="N73" s="51"/>
      <c r="O73" s="51"/>
    </row>
    <row r="74" spans="2:15" ht="12.75">
      <c r="B74" s="23">
        <f>C73+0.0051</f>
        <v>11.735100000000001</v>
      </c>
      <c r="C74" s="34">
        <v>11.75</v>
      </c>
      <c r="D74" s="24">
        <f t="shared" si="6"/>
        <v>0.001474505444444444</v>
      </c>
      <c r="E74" s="36">
        <v>0.0014785185185185181</v>
      </c>
      <c r="F74" s="18">
        <v>228</v>
      </c>
      <c r="G74" s="52">
        <v>345</v>
      </c>
      <c r="H74" s="34">
        <v>7.04</v>
      </c>
      <c r="I74" s="34">
        <v>29.6</v>
      </c>
      <c r="J74" s="18">
        <v>72</v>
      </c>
      <c r="M74" s="50"/>
      <c r="N74" s="51"/>
      <c r="O74" s="51"/>
    </row>
    <row r="75" spans="2:15" ht="12.75">
      <c r="B75" s="23">
        <f t="shared" si="7"/>
        <v>11.7551</v>
      </c>
      <c r="C75" s="34">
        <v>11.78</v>
      </c>
      <c r="D75" s="24">
        <f t="shared" si="6"/>
        <v>0.001478579518518518</v>
      </c>
      <c r="E75" s="36">
        <v>0.0014825925925925922</v>
      </c>
      <c r="F75" s="18">
        <v>227</v>
      </c>
      <c r="G75" s="52">
        <f t="shared" si="5"/>
        <v>347</v>
      </c>
      <c r="H75" s="34">
        <v>7.09</v>
      </c>
      <c r="I75" s="34">
        <v>29.93</v>
      </c>
      <c r="J75" s="18">
        <v>73</v>
      </c>
      <c r="M75" s="50"/>
      <c r="N75" s="51"/>
      <c r="O75" s="51"/>
    </row>
    <row r="76" spans="2:15" ht="12.75">
      <c r="B76" s="23">
        <f t="shared" si="7"/>
        <v>11.7851</v>
      </c>
      <c r="C76" s="34">
        <v>11.8</v>
      </c>
      <c r="D76" s="24">
        <f t="shared" si="6"/>
        <v>0.0014826535925925922</v>
      </c>
      <c r="E76" s="36">
        <v>0.0014866666666666663</v>
      </c>
      <c r="F76" s="18">
        <v>226</v>
      </c>
      <c r="G76" s="52">
        <f t="shared" si="5"/>
        <v>349</v>
      </c>
      <c r="H76" s="34">
        <v>7.15</v>
      </c>
      <c r="I76" s="34">
        <v>30.27</v>
      </c>
      <c r="J76" s="18">
        <v>74</v>
      </c>
      <c r="M76" s="50"/>
      <c r="N76" s="51"/>
      <c r="O76" s="51"/>
    </row>
    <row r="77" spans="2:15" ht="12.75">
      <c r="B77" s="23">
        <f t="shared" si="7"/>
        <v>11.805100000000001</v>
      </c>
      <c r="C77" s="34">
        <v>11.83</v>
      </c>
      <c r="D77" s="24">
        <f t="shared" si="6"/>
        <v>0.0014867276666666663</v>
      </c>
      <c r="E77" s="36">
        <v>0.0014907407407407404</v>
      </c>
      <c r="F77" s="18">
        <v>225</v>
      </c>
      <c r="G77" s="52">
        <f t="shared" si="5"/>
        <v>351</v>
      </c>
      <c r="H77" s="34">
        <v>7.2</v>
      </c>
      <c r="I77" s="34">
        <v>30.6</v>
      </c>
      <c r="J77" s="18">
        <v>75</v>
      </c>
      <c r="M77" s="50"/>
      <c r="N77" s="51"/>
      <c r="O77" s="51"/>
    </row>
    <row r="78" spans="2:15" ht="12.75">
      <c r="B78" s="23">
        <f t="shared" si="7"/>
        <v>11.8351</v>
      </c>
      <c r="C78" s="34">
        <v>11.85</v>
      </c>
      <c r="D78" s="24">
        <f t="shared" si="6"/>
        <v>0.0014908017407407404</v>
      </c>
      <c r="E78" s="36">
        <v>0.0014948148148148145</v>
      </c>
      <c r="F78" s="18">
        <v>224</v>
      </c>
      <c r="G78" s="52">
        <f aca="true" t="shared" si="8" ref="G78:G141">G77+2</f>
        <v>353</v>
      </c>
      <c r="H78" s="34">
        <v>7.25</v>
      </c>
      <c r="I78" s="34">
        <v>30.93</v>
      </c>
      <c r="J78" s="18">
        <v>76</v>
      </c>
      <c r="M78" s="50"/>
      <c r="N78" s="51"/>
      <c r="O78" s="51"/>
    </row>
    <row r="79" spans="2:15" ht="12.75">
      <c r="B79" s="23">
        <f t="shared" si="7"/>
        <v>11.8551</v>
      </c>
      <c r="C79" s="34">
        <v>11.88</v>
      </c>
      <c r="D79" s="24">
        <f t="shared" si="6"/>
        <v>0.0014948758148148145</v>
      </c>
      <c r="E79" s="36">
        <v>0.0014988888888888886</v>
      </c>
      <c r="F79" s="18">
        <v>223</v>
      </c>
      <c r="G79" s="52">
        <f t="shared" si="8"/>
        <v>355</v>
      </c>
      <c r="H79" s="34">
        <v>7.31</v>
      </c>
      <c r="I79" s="34">
        <v>31.27</v>
      </c>
      <c r="J79" s="18">
        <v>77</v>
      </c>
      <c r="M79" s="50"/>
      <c r="N79" s="51"/>
      <c r="O79" s="51"/>
    </row>
    <row r="80" spans="2:15" ht="12.75">
      <c r="B80" s="23">
        <f t="shared" si="7"/>
        <v>11.885100000000001</v>
      </c>
      <c r="C80" s="34">
        <v>11.9</v>
      </c>
      <c r="D80" s="24">
        <f t="shared" si="6"/>
        <v>0.0014989498888888886</v>
      </c>
      <c r="E80" s="36">
        <v>0.0015029629629629627</v>
      </c>
      <c r="F80" s="18">
        <v>222</v>
      </c>
      <c r="G80" s="52">
        <f t="shared" si="8"/>
        <v>357</v>
      </c>
      <c r="H80" s="34">
        <v>7.36</v>
      </c>
      <c r="I80" s="34">
        <v>31.6</v>
      </c>
      <c r="J80" s="18">
        <v>78</v>
      </c>
      <c r="M80" s="50"/>
      <c r="N80" s="51"/>
      <c r="O80" s="51"/>
    </row>
    <row r="81" spans="2:15" ht="12.75">
      <c r="B81" s="23">
        <f t="shared" si="7"/>
        <v>11.905100000000001</v>
      </c>
      <c r="C81" s="34">
        <v>11.93</v>
      </c>
      <c r="D81" s="24">
        <f aca="true" t="shared" si="9" ref="D81:D87">E80+0.000000061</f>
        <v>0.0015030239629629627</v>
      </c>
      <c r="E81" s="36">
        <v>0.0015070370370370368</v>
      </c>
      <c r="F81" s="18">
        <v>221</v>
      </c>
      <c r="G81" s="52">
        <v>360</v>
      </c>
      <c r="H81" s="34">
        <v>7.41</v>
      </c>
      <c r="I81" s="34">
        <v>31.94</v>
      </c>
      <c r="J81" s="18">
        <v>79</v>
      </c>
      <c r="M81" s="50"/>
      <c r="N81" s="51"/>
      <c r="O81" s="51"/>
    </row>
    <row r="82" spans="2:15" ht="12.75">
      <c r="B82" s="23">
        <f>C81+0.0051</f>
        <v>11.9351</v>
      </c>
      <c r="C82" s="34">
        <v>11.95</v>
      </c>
      <c r="D82" s="24">
        <f t="shared" si="9"/>
        <v>0.0015070980370370368</v>
      </c>
      <c r="E82" s="36">
        <v>0.0015111111111111109</v>
      </c>
      <c r="F82" s="18">
        <v>220</v>
      </c>
      <c r="G82" s="52">
        <f t="shared" si="8"/>
        <v>362</v>
      </c>
      <c r="H82" s="34">
        <v>7.46</v>
      </c>
      <c r="I82" s="34">
        <v>32.27</v>
      </c>
      <c r="J82" s="18">
        <v>80</v>
      </c>
      <c r="M82" s="50"/>
      <c r="N82" s="51"/>
      <c r="O82" s="51"/>
    </row>
    <row r="83" spans="2:15" ht="12.75">
      <c r="B83" s="23">
        <f aca="true" t="shared" si="10" ref="B83:B102">C82+0.0051</f>
        <v>11.9551</v>
      </c>
      <c r="C83" s="34">
        <v>11.98</v>
      </c>
      <c r="D83" s="24">
        <f t="shared" si="9"/>
        <v>0.0015111721111111108</v>
      </c>
      <c r="E83" s="36">
        <v>0.001515185185185185</v>
      </c>
      <c r="F83" s="18">
        <v>219</v>
      </c>
      <c r="G83" s="52">
        <f t="shared" si="8"/>
        <v>364</v>
      </c>
      <c r="H83" s="34">
        <v>7.52</v>
      </c>
      <c r="I83" s="34">
        <v>32.61</v>
      </c>
      <c r="J83" s="18">
        <v>81</v>
      </c>
      <c r="M83" s="50"/>
      <c r="N83" s="51"/>
      <c r="O83" s="51"/>
    </row>
    <row r="84" spans="2:15" ht="12.75">
      <c r="B84" s="23">
        <f t="shared" si="10"/>
        <v>11.985100000000001</v>
      </c>
      <c r="C84" s="34">
        <v>12</v>
      </c>
      <c r="D84" s="24">
        <f t="shared" si="9"/>
        <v>0.001515246185185185</v>
      </c>
      <c r="E84" s="36">
        <v>0.001519259259259259</v>
      </c>
      <c r="F84" s="18">
        <v>218</v>
      </c>
      <c r="G84" s="52">
        <f t="shared" si="8"/>
        <v>366</v>
      </c>
      <c r="H84" s="34">
        <v>7.57</v>
      </c>
      <c r="I84" s="34">
        <v>32.94</v>
      </c>
      <c r="J84" s="18">
        <v>82</v>
      </c>
      <c r="M84" s="50"/>
      <c r="N84" s="51"/>
      <c r="O84" s="51"/>
    </row>
    <row r="85" spans="2:15" ht="12.75">
      <c r="B85" s="23">
        <f t="shared" si="10"/>
        <v>12.0051</v>
      </c>
      <c r="C85" s="34">
        <v>12.03</v>
      </c>
      <c r="D85" s="24">
        <f t="shared" si="9"/>
        <v>0.001519320259259259</v>
      </c>
      <c r="E85" s="36">
        <v>0.0015233333333333331</v>
      </c>
      <c r="F85" s="18">
        <v>217</v>
      </c>
      <c r="G85" s="52">
        <f t="shared" si="8"/>
        <v>368</v>
      </c>
      <c r="H85" s="34">
        <v>7.62</v>
      </c>
      <c r="I85" s="34">
        <v>33.28</v>
      </c>
      <c r="J85" s="18">
        <v>83</v>
      </c>
      <c r="M85" s="50"/>
      <c r="N85" s="51"/>
      <c r="O85" s="51"/>
    </row>
    <row r="86" spans="2:15" ht="12.75">
      <c r="B86" s="23">
        <f t="shared" si="10"/>
        <v>12.0351</v>
      </c>
      <c r="C86" s="34">
        <v>12.05</v>
      </c>
      <c r="D86" s="24">
        <f t="shared" si="9"/>
        <v>0.0015233943333333331</v>
      </c>
      <c r="E86" s="36">
        <v>0.0015274074074074072</v>
      </c>
      <c r="F86" s="18">
        <v>216</v>
      </c>
      <c r="G86" s="52">
        <f t="shared" si="8"/>
        <v>370</v>
      </c>
      <c r="H86" s="34">
        <v>7.68</v>
      </c>
      <c r="I86" s="34">
        <v>33.61</v>
      </c>
      <c r="J86" s="18">
        <v>84</v>
      </c>
      <c r="M86" s="50"/>
      <c r="N86" s="51"/>
      <c r="O86" s="51"/>
    </row>
    <row r="87" spans="2:15" ht="12.75">
      <c r="B87" s="23">
        <f t="shared" si="10"/>
        <v>12.055100000000001</v>
      </c>
      <c r="C87" s="34">
        <v>12.08</v>
      </c>
      <c r="D87" s="24">
        <f t="shared" si="9"/>
        <v>0.0015274684074074072</v>
      </c>
      <c r="E87" s="36">
        <v>0.0015314814814814813</v>
      </c>
      <c r="F87" s="18">
        <v>215</v>
      </c>
      <c r="G87" s="52">
        <v>373</v>
      </c>
      <c r="H87" s="34">
        <v>7.73</v>
      </c>
      <c r="I87" s="34">
        <v>33.94</v>
      </c>
      <c r="J87" s="18">
        <v>85</v>
      </c>
      <c r="M87" s="50"/>
      <c r="N87" s="51"/>
      <c r="O87" s="51"/>
    </row>
    <row r="88" spans="2:15" ht="12.75">
      <c r="B88" s="23">
        <f t="shared" si="10"/>
        <v>12.0851</v>
      </c>
      <c r="C88" s="34">
        <v>12.1</v>
      </c>
      <c r="D88" s="24">
        <f aca="true" t="shared" si="11" ref="D88:D148">E87+0.000000061</f>
        <v>0.0015315424814814813</v>
      </c>
      <c r="E88" s="36">
        <v>0.0015355555555555554</v>
      </c>
      <c r="F88" s="18">
        <v>214</v>
      </c>
      <c r="G88" s="52">
        <f t="shared" si="8"/>
        <v>375</v>
      </c>
      <c r="H88" s="34">
        <v>7.78</v>
      </c>
      <c r="I88" s="34">
        <v>34.28</v>
      </c>
      <c r="J88" s="18">
        <v>86</v>
      </c>
      <c r="M88" s="50"/>
      <c r="N88" s="51"/>
      <c r="O88" s="51"/>
    </row>
    <row r="89" spans="2:15" ht="12.75">
      <c r="B89" s="23">
        <f t="shared" si="10"/>
        <v>12.1051</v>
      </c>
      <c r="C89" s="34">
        <v>12.13</v>
      </c>
      <c r="D89" s="24">
        <f t="shared" si="11"/>
        <v>0.0015356165555555554</v>
      </c>
      <c r="E89" s="36">
        <v>0.0015396296296296295</v>
      </c>
      <c r="F89" s="18">
        <v>213</v>
      </c>
      <c r="G89" s="52">
        <f t="shared" si="8"/>
        <v>377</v>
      </c>
      <c r="H89" s="34">
        <v>7.83</v>
      </c>
      <c r="I89" s="34">
        <v>34.61</v>
      </c>
      <c r="J89" s="18">
        <v>87</v>
      </c>
      <c r="M89" s="50"/>
      <c r="N89" s="51"/>
      <c r="O89" s="51"/>
    </row>
    <row r="90" spans="2:15" ht="12.75">
      <c r="B90" s="23">
        <f t="shared" si="10"/>
        <v>12.135100000000001</v>
      </c>
      <c r="C90" s="34">
        <v>12.15</v>
      </c>
      <c r="D90" s="24">
        <f t="shared" si="11"/>
        <v>0.0015396906296296295</v>
      </c>
      <c r="E90" s="36">
        <v>0.0015437037037037036</v>
      </c>
      <c r="F90" s="18">
        <v>212</v>
      </c>
      <c r="G90" s="52">
        <f t="shared" si="8"/>
        <v>379</v>
      </c>
      <c r="H90" s="34">
        <v>7.89</v>
      </c>
      <c r="I90" s="34">
        <v>34.95</v>
      </c>
      <c r="J90" s="18">
        <v>88</v>
      </c>
      <c r="M90" s="50"/>
      <c r="N90" s="51"/>
      <c r="O90" s="51"/>
    </row>
    <row r="91" spans="2:15" ht="12.75">
      <c r="B91" s="23">
        <f t="shared" si="10"/>
        <v>12.155100000000001</v>
      </c>
      <c r="C91" s="34">
        <v>12.18</v>
      </c>
      <c r="D91" s="24">
        <f t="shared" si="11"/>
        <v>0.0015437647037037036</v>
      </c>
      <c r="E91" s="36">
        <v>0.0015477777777777777</v>
      </c>
      <c r="F91" s="18">
        <v>211</v>
      </c>
      <c r="G91" s="52">
        <f t="shared" si="8"/>
        <v>381</v>
      </c>
      <c r="H91" s="34">
        <v>7.94</v>
      </c>
      <c r="I91" s="34">
        <v>35.28</v>
      </c>
      <c r="J91" s="18">
        <v>89</v>
      </c>
      <c r="M91" s="50"/>
      <c r="N91" s="51"/>
      <c r="O91" s="51"/>
    </row>
    <row r="92" spans="2:15" ht="12.75">
      <c r="B92" s="23">
        <f t="shared" si="10"/>
        <v>12.1851</v>
      </c>
      <c r="C92" s="34">
        <v>12.2</v>
      </c>
      <c r="D92" s="24">
        <f t="shared" si="11"/>
        <v>0.0015478387777777777</v>
      </c>
      <c r="E92" s="36">
        <v>0.0015518518518518518</v>
      </c>
      <c r="F92" s="18">
        <v>210</v>
      </c>
      <c r="G92" s="52">
        <f t="shared" si="8"/>
        <v>383</v>
      </c>
      <c r="H92" s="34">
        <v>7.99</v>
      </c>
      <c r="I92" s="34">
        <v>35.62</v>
      </c>
      <c r="J92" s="18">
        <v>90</v>
      </c>
      <c r="M92" s="50"/>
      <c r="N92" s="51"/>
      <c r="O92" s="51"/>
    </row>
    <row r="93" spans="2:15" ht="12.75">
      <c r="B93" s="23">
        <f t="shared" si="10"/>
        <v>12.2051</v>
      </c>
      <c r="C93" s="34">
        <v>12.23</v>
      </c>
      <c r="D93" s="24">
        <f t="shared" si="11"/>
        <v>0.0015519128518518518</v>
      </c>
      <c r="E93" s="36">
        <v>0.0015559259259259259</v>
      </c>
      <c r="F93" s="18">
        <v>209</v>
      </c>
      <c r="G93" s="52">
        <v>386</v>
      </c>
      <c r="H93" s="34">
        <v>8.04</v>
      </c>
      <c r="I93" s="34">
        <v>35.95</v>
      </c>
      <c r="J93" s="18">
        <v>91</v>
      </c>
      <c r="M93" s="50"/>
      <c r="N93" s="51"/>
      <c r="O93" s="51"/>
    </row>
    <row r="94" spans="2:15" ht="12.75">
      <c r="B94" s="23">
        <f t="shared" si="10"/>
        <v>12.235100000000001</v>
      </c>
      <c r="C94" s="34">
        <v>12.25</v>
      </c>
      <c r="D94" s="24">
        <f t="shared" si="11"/>
        <v>0.0015559869259259259</v>
      </c>
      <c r="E94" s="36">
        <v>0.00156</v>
      </c>
      <c r="F94" s="18">
        <v>208</v>
      </c>
      <c r="G94" s="52">
        <f t="shared" si="8"/>
        <v>388</v>
      </c>
      <c r="H94" s="34">
        <v>8.1</v>
      </c>
      <c r="I94" s="34">
        <v>36.28</v>
      </c>
      <c r="J94" s="18">
        <v>92</v>
      </c>
      <c r="M94" s="50"/>
      <c r="N94" s="51"/>
      <c r="O94" s="51"/>
    </row>
    <row r="95" spans="2:15" ht="12.75">
      <c r="B95" s="23">
        <f>C94+0.0051</f>
        <v>12.2551</v>
      </c>
      <c r="C95" s="34">
        <v>12.28</v>
      </c>
      <c r="D95" s="24">
        <f t="shared" si="11"/>
        <v>0.001560061</v>
      </c>
      <c r="E95" s="36">
        <v>0.001564074074074074</v>
      </c>
      <c r="F95" s="18">
        <v>207</v>
      </c>
      <c r="G95" s="52">
        <f t="shared" si="8"/>
        <v>390</v>
      </c>
      <c r="H95" s="34">
        <v>8.15</v>
      </c>
      <c r="I95" s="34">
        <v>36.62</v>
      </c>
      <c r="J95" s="18">
        <v>93</v>
      </c>
      <c r="M95" s="50"/>
      <c r="N95" s="51"/>
      <c r="O95" s="51"/>
    </row>
    <row r="96" spans="2:15" ht="12.75">
      <c r="B96" s="23">
        <f t="shared" si="10"/>
        <v>12.2851</v>
      </c>
      <c r="C96" s="34">
        <v>12.3</v>
      </c>
      <c r="D96" s="24">
        <f t="shared" si="11"/>
        <v>0.001564135074074074</v>
      </c>
      <c r="E96" s="36">
        <v>0.0015681481481481482</v>
      </c>
      <c r="F96" s="18">
        <v>206</v>
      </c>
      <c r="G96" s="52">
        <f t="shared" si="8"/>
        <v>392</v>
      </c>
      <c r="H96" s="34">
        <v>8.2</v>
      </c>
      <c r="I96" s="34">
        <v>36.95</v>
      </c>
      <c r="J96" s="18">
        <v>94</v>
      </c>
      <c r="M96" s="50"/>
      <c r="N96" s="51"/>
      <c r="O96" s="51"/>
    </row>
    <row r="97" spans="2:15" ht="12.75">
      <c r="B97" s="23">
        <f t="shared" si="10"/>
        <v>12.305100000000001</v>
      </c>
      <c r="C97" s="34">
        <v>12.33</v>
      </c>
      <c r="D97" s="24">
        <f t="shared" si="11"/>
        <v>0.0015682091481481481</v>
      </c>
      <c r="E97" s="36">
        <v>0.0015722222222222223</v>
      </c>
      <c r="F97" s="18">
        <v>205</v>
      </c>
      <c r="G97" s="52">
        <f t="shared" si="8"/>
        <v>394</v>
      </c>
      <c r="H97" s="34">
        <v>8.26</v>
      </c>
      <c r="I97" s="34">
        <v>37.29</v>
      </c>
      <c r="J97" s="18">
        <v>95</v>
      </c>
      <c r="M97" s="50"/>
      <c r="N97" s="51"/>
      <c r="O97" s="51"/>
    </row>
    <row r="98" spans="2:15" ht="12.75">
      <c r="B98" s="23">
        <f t="shared" si="10"/>
        <v>12.3351</v>
      </c>
      <c r="C98" s="34">
        <v>12.35</v>
      </c>
      <c r="D98" s="24">
        <f t="shared" si="11"/>
        <v>0.0015722832222222222</v>
      </c>
      <c r="E98" s="36">
        <v>0.0015762962962962963</v>
      </c>
      <c r="F98" s="18">
        <v>204</v>
      </c>
      <c r="G98" s="52">
        <f t="shared" si="8"/>
        <v>396</v>
      </c>
      <c r="H98" s="34">
        <v>8.31</v>
      </c>
      <c r="I98" s="34">
        <v>37.62</v>
      </c>
      <c r="J98" s="18">
        <v>96</v>
      </c>
      <c r="M98" s="50"/>
      <c r="N98" s="51"/>
      <c r="O98" s="51"/>
    </row>
    <row r="99" spans="2:15" ht="12.75">
      <c r="B99" s="23">
        <f t="shared" si="10"/>
        <v>12.3551</v>
      </c>
      <c r="C99" s="34">
        <v>12.38</v>
      </c>
      <c r="D99" s="24">
        <f t="shared" si="11"/>
        <v>0.0015763572962962963</v>
      </c>
      <c r="E99" s="36">
        <v>0.0015803703703703704</v>
      </c>
      <c r="F99" s="18">
        <v>203</v>
      </c>
      <c r="G99" s="52">
        <v>399</v>
      </c>
      <c r="H99" s="34">
        <v>8.36</v>
      </c>
      <c r="I99" s="34">
        <v>37.96</v>
      </c>
      <c r="J99" s="18">
        <v>97</v>
      </c>
      <c r="M99" s="50"/>
      <c r="N99" s="51"/>
      <c r="O99" s="51"/>
    </row>
    <row r="100" spans="2:15" ht="12.75">
      <c r="B100" s="23">
        <f t="shared" si="10"/>
        <v>12.385100000000001</v>
      </c>
      <c r="C100" s="34">
        <v>12.4</v>
      </c>
      <c r="D100" s="24">
        <f t="shared" si="11"/>
        <v>0.0015804313703703704</v>
      </c>
      <c r="E100" s="36">
        <v>0.0015844444444444445</v>
      </c>
      <c r="F100" s="18">
        <v>202</v>
      </c>
      <c r="G100" s="52">
        <f t="shared" si="8"/>
        <v>401</v>
      </c>
      <c r="H100" s="34">
        <v>8.41</v>
      </c>
      <c r="I100" s="34">
        <v>38.29</v>
      </c>
      <c r="J100" s="18">
        <v>98</v>
      </c>
      <c r="M100" s="50"/>
      <c r="N100" s="51"/>
      <c r="O100" s="51"/>
    </row>
    <row r="101" spans="2:15" ht="12.75">
      <c r="B101" s="23">
        <f t="shared" si="10"/>
        <v>12.405100000000001</v>
      </c>
      <c r="C101" s="34">
        <v>12.43</v>
      </c>
      <c r="D101" s="24">
        <f t="shared" si="11"/>
        <v>0.0015845054444444445</v>
      </c>
      <c r="E101" s="36">
        <v>0.0015885185185185186</v>
      </c>
      <c r="F101" s="18">
        <v>201</v>
      </c>
      <c r="G101" s="52">
        <f t="shared" si="8"/>
        <v>403</v>
      </c>
      <c r="H101" s="34">
        <v>8.47</v>
      </c>
      <c r="I101" s="34">
        <v>38.63</v>
      </c>
      <c r="J101" s="18">
        <v>99</v>
      </c>
      <c r="M101" s="50"/>
      <c r="N101" s="51"/>
      <c r="O101" s="51"/>
    </row>
    <row r="102" spans="2:15" ht="12.75">
      <c r="B102" s="23">
        <f t="shared" si="10"/>
        <v>12.4351</v>
      </c>
      <c r="C102" s="32">
        <v>12.45</v>
      </c>
      <c r="D102" s="24">
        <f t="shared" si="11"/>
        <v>0.0015885795185185186</v>
      </c>
      <c r="E102" s="33">
        <v>0.0015925925925925927</v>
      </c>
      <c r="F102" s="17">
        <v>200</v>
      </c>
      <c r="G102" s="53">
        <f t="shared" si="8"/>
        <v>405</v>
      </c>
      <c r="H102" s="32">
        <v>8.52</v>
      </c>
      <c r="I102" s="32">
        <v>38.96</v>
      </c>
      <c r="J102" s="17">
        <v>100</v>
      </c>
      <c r="M102" s="48"/>
      <c r="N102" s="49"/>
      <c r="O102" s="49"/>
    </row>
    <row r="103" spans="2:15" ht="12.75">
      <c r="B103" s="23">
        <f>C102+0.0051</f>
        <v>12.4551</v>
      </c>
      <c r="C103" s="34">
        <v>12.48</v>
      </c>
      <c r="D103" s="24">
        <f t="shared" si="11"/>
        <v>0.0015926535925925927</v>
      </c>
      <c r="E103" s="36">
        <v>0.0015971759259259207</v>
      </c>
      <c r="F103" s="18">
        <v>199</v>
      </c>
      <c r="G103" s="52">
        <f t="shared" si="8"/>
        <v>407</v>
      </c>
      <c r="H103" s="34">
        <v>8.57</v>
      </c>
      <c r="I103" s="34">
        <v>39.26</v>
      </c>
      <c r="J103" s="18">
        <v>101</v>
      </c>
      <c r="M103" s="50"/>
      <c r="N103" s="51"/>
      <c r="O103" s="51"/>
    </row>
    <row r="104" spans="2:15" ht="12.75">
      <c r="B104" s="23">
        <f aca="true" t="shared" si="12" ref="B104:B122">C103+0.0051</f>
        <v>12.485100000000001</v>
      </c>
      <c r="C104" s="34">
        <v>12.51</v>
      </c>
      <c r="D104" s="24">
        <f t="shared" si="11"/>
        <v>0.0015972369259259207</v>
      </c>
      <c r="E104" s="36">
        <v>0.0016017592592592542</v>
      </c>
      <c r="F104" s="18">
        <v>198</v>
      </c>
      <c r="G104" s="52">
        <f t="shared" si="8"/>
        <v>409</v>
      </c>
      <c r="H104" s="34">
        <v>8.62</v>
      </c>
      <c r="I104" s="34">
        <v>39.57</v>
      </c>
      <c r="J104" s="18">
        <v>102</v>
      </c>
      <c r="M104" s="50"/>
      <c r="N104" s="51"/>
      <c r="O104" s="51"/>
    </row>
    <row r="105" spans="2:15" ht="12.75">
      <c r="B105" s="23">
        <f t="shared" si="12"/>
        <v>12.5151</v>
      </c>
      <c r="C105" s="34">
        <v>12.53</v>
      </c>
      <c r="D105" s="24">
        <f>E104+0.000000061</f>
        <v>0.0016018202592592541</v>
      </c>
      <c r="E105" s="36">
        <v>0.0016063425925925876</v>
      </c>
      <c r="F105" s="18">
        <v>197</v>
      </c>
      <c r="G105" s="52">
        <f t="shared" si="8"/>
        <v>411</v>
      </c>
      <c r="H105" s="34">
        <v>8.66</v>
      </c>
      <c r="I105" s="34">
        <v>39.87</v>
      </c>
      <c r="J105" s="18">
        <v>103</v>
      </c>
      <c r="M105" s="50"/>
      <c r="N105" s="51"/>
      <c r="O105" s="51"/>
    </row>
    <row r="106" spans="2:15" ht="12.75">
      <c r="B106" s="23">
        <f t="shared" si="12"/>
        <v>12.5351</v>
      </c>
      <c r="C106" s="34">
        <v>12.56</v>
      </c>
      <c r="D106" s="24">
        <f t="shared" si="11"/>
        <v>0.0016064035925925876</v>
      </c>
      <c r="E106" s="36">
        <v>0.001610925925925921</v>
      </c>
      <c r="F106" s="18">
        <v>196</v>
      </c>
      <c r="G106" s="52">
        <f t="shared" si="8"/>
        <v>413</v>
      </c>
      <c r="H106" s="34">
        <v>8.71</v>
      </c>
      <c r="I106" s="34">
        <v>40.18</v>
      </c>
      <c r="J106" s="18">
        <v>104</v>
      </c>
      <c r="M106" s="50"/>
      <c r="N106" s="51"/>
      <c r="O106" s="51"/>
    </row>
    <row r="107" spans="2:15" ht="12.75">
      <c r="B107" s="23">
        <f t="shared" si="12"/>
        <v>12.565100000000001</v>
      </c>
      <c r="C107" s="34">
        <v>12.59</v>
      </c>
      <c r="D107" s="24">
        <f t="shared" si="11"/>
        <v>0.001610986925925921</v>
      </c>
      <c r="E107" s="36">
        <v>0.0016155092592592545</v>
      </c>
      <c r="F107" s="18">
        <v>195</v>
      </c>
      <c r="G107" s="52">
        <f t="shared" si="8"/>
        <v>415</v>
      </c>
      <c r="H107" s="34">
        <v>8.76</v>
      </c>
      <c r="I107" s="34">
        <v>40.48</v>
      </c>
      <c r="J107" s="18">
        <v>105</v>
      </c>
      <c r="M107" s="50"/>
      <c r="N107" s="51"/>
      <c r="O107" s="51"/>
    </row>
    <row r="108" spans="2:15" ht="12.75">
      <c r="B108" s="23">
        <f t="shared" si="12"/>
        <v>12.5951</v>
      </c>
      <c r="C108" s="34">
        <v>12.62</v>
      </c>
      <c r="D108" s="24">
        <f t="shared" si="11"/>
        <v>0.0016155702592592545</v>
      </c>
      <c r="E108" s="36">
        <v>0.001620092592592588</v>
      </c>
      <c r="F108" s="18">
        <v>194</v>
      </c>
      <c r="G108" s="52">
        <f t="shared" si="8"/>
        <v>417</v>
      </c>
      <c r="H108" s="34">
        <v>8.81</v>
      </c>
      <c r="I108" s="34">
        <v>40.78</v>
      </c>
      <c r="J108" s="18">
        <v>106</v>
      </c>
      <c r="M108" s="50"/>
      <c r="N108" s="51"/>
      <c r="O108" s="51"/>
    </row>
    <row r="109" spans="2:15" ht="12.75">
      <c r="B109" s="23">
        <f t="shared" si="12"/>
        <v>12.6251</v>
      </c>
      <c r="C109" s="34">
        <v>12.65</v>
      </c>
      <c r="D109" s="24">
        <f t="shared" si="11"/>
        <v>0.001620153592592588</v>
      </c>
      <c r="E109" s="36">
        <v>0.0016246759259259213</v>
      </c>
      <c r="F109" s="18">
        <v>193</v>
      </c>
      <c r="G109" s="52">
        <f t="shared" si="8"/>
        <v>419</v>
      </c>
      <c r="H109" s="34">
        <v>8.86</v>
      </c>
      <c r="I109" s="34">
        <v>41.09</v>
      </c>
      <c r="J109" s="18">
        <v>107</v>
      </c>
      <c r="M109" s="50"/>
      <c r="N109" s="51"/>
      <c r="O109" s="51"/>
    </row>
    <row r="110" spans="2:15" ht="12.75">
      <c r="B110" s="23">
        <f t="shared" si="12"/>
        <v>12.655100000000001</v>
      </c>
      <c r="C110" s="34">
        <v>12.67</v>
      </c>
      <c r="D110" s="24">
        <f t="shared" si="11"/>
        <v>0.0016247369259259213</v>
      </c>
      <c r="E110" s="36">
        <v>0.0016292592592592548</v>
      </c>
      <c r="F110" s="18">
        <v>192</v>
      </c>
      <c r="G110" s="52">
        <f t="shared" si="8"/>
        <v>421</v>
      </c>
      <c r="H110" s="34">
        <v>8.9</v>
      </c>
      <c r="I110" s="34">
        <v>41.39</v>
      </c>
      <c r="J110" s="18">
        <v>108</v>
      </c>
      <c r="M110" s="50"/>
      <c r="N110" s="51"/>
      <c r="O110" s="51"/>
    </row>
    <row r="111" spans="2:15" ht="12.75">
      <c r="B111" s="23">
        <f t="shared" si="12"/>
        <v>12.6751</v>
      </c>
      <c r="C111" s="34">
        <v>12.7</v>
      </c>
      <c r="D111" s="24">
        <f t="shared" si="11"/>
        <v>0.0016293202592592548</v>
      </c>
      <c r="E111" s="36">
        <v>0.0016338425925925882</v>
      </c>
      <c r="F111" s="18">
        <v>191</v>
      </c>
      <c r="G111" s="52">
        <f t="shared" si="8"/>
        <v>423</v>
      </c>
      <c r="H111" s="34">
        <v>8.95</v>
      </c>
      <c r="I111" s="34">
        <v>41.7</v>
      </c>
      <c r="J111" s="18">
        <v>109</v>
      </c>
      <c r="M111" s="50"/>
      <c r="N111" s="51"/>
      <c r="O111" s="51"/>
    </row>
    <row r="112" spans="2:15" ht="12.75">
      <c r="B112" s="23">
        <f t="shared" si="12"/>
        <v>12.7051</v>
      </c>
      <c r="C112" s="34">
        <v>12.73</v>
      </c>
      <c r="D112" s="24">
        <f t="shared" si="11"/>
        <v>0.0016339035925925882</v>
      </c>
      <c r="E112" s="36">
        <v>0.0016384259259259217</v>
      </c>
      <c r="F112" s="18">
        <v>190</v>
      </c>
      <c r="G112" s="52">
        <f t="shared" si="8"/>
        <v>425</v>
      </c>
      <c r="H112" s="34">
        <v>9</v>
      </c>
      <c r="I112" s="34">
        <v>42</v>
      </c>
      <c r="J112" s="18">
        <v>110</v>
      </c>
      <c r="M112" s="50"/>
      <c r="N112" s="51"/>
      <c r="O112" s="51"/>
    </row>
    <row r="113" spans="2:15" ht="12.75">
      <c r="B113" s="23">
        <f t="shared" si="12"/>
        <v>12.735100000000001</v>
      </c>
      <c r="C113" s="34">
        <v>12.76</v>
      </c>
      <c r="D113" s="24">
        <f t="shared" si="11"/>
        <v>0.0016384869259259216</v>
      </c>
      <c r="E113" s="36">
        <v>0.001643009259259255</v>
      </c>
      <c r="F113" s="18">
        <v>189</v>
      </c>
      <c r="G113" s="52">
        <f t="shared" si="8"/>
        <v>427</v>
      </c>
      <c r="H113" s="34">
        <v>9.05</v>
      </c>
      <c r="I113" s="34">
        <v>42.3</v>
      </c>
      <c r="J113" s="18">
        <v>111</v>
      </c>
      <c r="M113" s="50"/>
      <c r="N113" s="51"/>
      <c r="O113" s="51"/>
    </row>
    <row r="114" spans="2:15" ht="12.75">
      <c r="B114" s="23">
        <f t="shared" si="12"/>
        <v>12.7651</v>
      </c>
      <c r="C114" s="34">
        <v>12.79</v>
      </c>
      <c r="D114" s="24">
        <f t="shared" si="11"/>
        <v>0.001643070259259255</v>
      </c>
      <c r="E114" s="36">
        <v>0.0016475925925925885</v>
      </c>
      <c r="F114" s="18">
        <v>188</v>
      </c>
      <c r="G114" s="52">
        <f t="shared" si="8"/>
        <v>429</v>
      </c>
      <c r="H114" s="34">
        <v>9.1</v>
      </c>
      <c r="I114" s="34">
        <v>42.61</v>
      </c>
      <c r="J114" s="18">
        <v>112</v>
      </c>
      <c r="M114" s="50"/>
      <c r="N114" s="51"/>
      <c r="O114" s="51"/>
    </row>
    <row r="115" spans="2:15" ht="12.75">
      <c r="B115" s="23">
        <f t="shared" si="12"/>
        <v>12.7951</v>
      </c>
      <c r="C115" s="34">
        <v>12.81</v>
      </c>
      <c r="D115" s="24">
        <f t="shared" si="11"/>
        <v>0.0016476535925925885</v>
      </c>
      <c r="E115" s="36">
        <v>0.001652175925925922</v>
      </c>
      <c r="F115" s="18">
        <v>187</v>
      </c>
      <c r="G115" s="52">
        <v>430</v>
      </c>
      <c r="H115" s="34">
        <v>9.14</v>
      </c>
      <c r="I115" s="34">
        <v>42.91</v>
      </c>
      <c r="J115" s="18">
        <v>113</v>
      </c>
      <c r="M115" s="50"/>
      <c r="N115" s="51"/>
      <c r="O115" s="51"/>
    </row>
    <row r="116" spans="2:15" ht="12.75">
      <c r="B116" s="23">
        <f>C115+0.0051</f>
        <v>12.815100000000001</v>
      </c>
      <c r="C116" s="34">
        <v>12.84</v>
      </c>
      <c r="D116" s="24">
        <f t="shared" si="11"/>
        <v>0.001652236925925922</v>
      </c>
      <c r="E116" s="36">
        <v>0.0016567592592592554</v>
      </c>
      <c r="F116" s="18">
        <v>186</v>
      </c>
      <c r="G116" s="52">
        <f t="shared" si="8"/>
        <v>432</v>
      </c>
      <c r="H116" s="34">
        <v>9.19</v>
      </c>
      <c r="I116" s="34">
        <v>43.22</v>
      </c>
      <c r="J116" s="18">
        <v>114</v>
      </c>
      <c r="M116" s="50"/>
      <c r="N116" s="51"/>
      <c r="O116" s="51"/>
    </row>
    <row r="117" spans="2:15" ht="12.75">
      <c r="B117" s="23">
        <f t="shared" si="12"/>
        <v>12.8451</v>
      </c>
      <c r="C117" s="34">
        <v>12.87</v>
      </c>
      <c r="D117" s="24">
        <f t="shared" si="11"/>
        <v>0.0016568202592592554</v>
      </c>
      <c r="E117" s="36">
        <v>0.0016613425925925888</v>
      </c>
      <c r="F117" s="18">
        <v>185</v>
      </c>
      <c r="G117" s="52">
        <f t="shared" si="8"/>
        <v>434</v>
      </c>
      <c r="H117" s="34">
        <v>9.24</v>
      </c>
      <c r="I117" s="34">
        <v>43.52</v>
      </c>
      <c r="J117" s="18">
        <v>115</v>
      </c>
      <c r="M117" s="50"/>
      <c r="N117" s="51"/>
      <c r="O117" s="51"/>
    </row>
    <row r="118" spans="2:15" ht="12.75">
      <c r="B118" s="23">
        <f t="shared" si="12"/>
        <v>12.8751</v>
      </c>
      <c r="C118" s="34">
        <v>12.9</v>
      </c>
      <c r="D118" s="24">
        <f t="shared" si="11"/>
        <v>0.0016614035925925888</v>
      </c>
      <c r="E118" s="36">
        <v>0.0016659259259259223</v>
      </c>
      <c r="F118" s="18">
        <v>184</v>
      </c>
      <c r="G118" s="52">
        <f t="shared" si="8"/>
        <v>436</v>
      </c>
      <c r="H118" s="34">
        <v>9.29</v>
      </c>
      <c r="I118" s="34">
        <v>43.82</v>
      </c>
      <c r="J118" s="18">
        <v>116</v>
      </c>
      <c r="M118" s="50"/>
      <c r="N118" s="51"/>
      <c r="O118" s="51"/>
    </row>
    <row r="119" spans="2:15" ht="12.75">
      <c r="B119" s="23">
        <f t="shared" si="12"/>
        <v>12.905100000000001</v>
      </c>
      <c r="C119" s="34">
        <v>12.93</v>
      </c>
      <c r="D119" s="24">
        <f t="shared" si="11"/>
        <v>0.0016659869259259222</v>
      </c>
      <c r="E119" s="36">
        <v>0.0016705092592592557</v>
      </c>
      <c r="F119" s="18">
        <v>183</v>
      </c>
      <c r="G119" s="52">
        <f t="shared" si="8"/>
        <v>438</v>
      </c>
      <c r="H119" s="34">
        <v>9.34</v>
      </c>
      <c r="I119" s="34">
        <v>44.13</v>
      </c>
      <c r="J119" s="18">
        <v>117</v>
      </c>
      <c r="M119" s="50"/>
      <c r="N119" s="51"/>
      <c r="O119" s="51"/>
    </row>
    <row r="120" spans="2:15" ht="12.75">
      <c r="B120" s="23">
        <f t="shared" si="12"/>
        <v>12.9351</v>
      </c>
      <c r="C120" s="34">
        <v>12.95</v>
      </c>
      <c r="D120" s="24">
        <f t="shared" si="11"/>
        <v>0.0016705702592592557</v>
      </c>
      <c r="E120" s="36">
        <v>0.0016750925925925891</v>
      </c>
      <c r="F120" s="18">
        <v>182</v>
      </c>
      <c r="G120" s="52">
        <f t="shared" si="8"/>
        <v>440</v>
      </c>
      <c r="H120" s="34">
        <v>9.38</v>
      </c>
      <c r="I120" s="34">
        <v>44.43</v>
      </c>
      <c r="J120" s="18">
        <v>118</v>
      </c>
      <c r="M120" s="50"/>
      <c r="N120" s="51"/>
      <c r="O120" s="51"/>
    </row>
    <row r="121" spans="2:15" ht="12.75">
      <c r="B121" s="23">
        <f t="shared" si="12"/>
        <v>12.9551</v>
      </c>
      <c r="C121" s="34">
        <v>12.98</v>
      </c>
      <c r="D121" s="24">
        <f>E120+0.000000061</f>
        <v>0.0016751535925925891</v>
      </c>
      <c r="E121" s="36">
        <v>0.0016796759259259226</v>
      </c>
      <c r="F121" s="18">
        <v>181</v>
      </c>
      <c r="G121" s="52">
        <f t="shared" si="8"/>
        <v>442</v>
      </c>
      <c r="H121" s="34">
        <v>9.43</v>
      </c>
      <c r="I121" s="34">
        <v>44.74</v>
      </c>
      <c r="J121" s="18">
        <v>119</v>
      </c>
      <c r="M121" s="50"/>
      <c r="N121" s="51"/>
      <c r="O121" s="51"/>
    </row>
    <row r="122" spans="2:15" ht="12.75">
      <c r="B122" s="23">
        <f t="shared" si="12"/>
        <v>12.985100000000001</v>
      </c>
      <c r="C122" s="34">
        <v>13.01</v>
      </c>
      <c r="D122" s="24">
        <f t="shared" si="11"/>
        <v>0.0016797369259259226</v>
      </c>
      <c r="E122" s="36">
        <v>0.001684259259259256</v>
      </c>
      <c r="F122" s="18">
        <v>180</v>
      </c>
      <c r="G122" s="52">
        <f t="shared" si="8"/>
        <v>444</v>
      </c>
      <c r="H122" s="34">
        <v>9.48</v>
      </c>
      <c r="I122" s="34">
        <v>45.04</v>
      </c>
      <c r="J122" s="18">
        <v>120</v>
      </c>
      <c r="M122" s="50"/>
      <c r="N122" s="51"/>
      <c r="O122" s="51"/>
    </row>
    <row r="123" spans="2:15" ht="12.75">
      <c r="B123" s="23">
        <f>C122+0.0051</f>
        <v>13.0151</v>
      </c>
      <c r="C123" s="34">
        <v>13.04</v>
      </c>
      <c r="D123" s="24">
        <f t="shared" si="11"/>
        <v>0.001684320259259256</v>
      </c>
      <c r="E123" s="36">
        <v>0.0016888425925925894</v>
      </c>
      <c r="F123" s="18">
        <v>179</v>
      </c>
      <c r="G123" s="52">
        <f t="shared" si="8"/>
        <v>446</v>
      </c>
      <c r="H123" s="34">
        <v>9.53</v>
      </c>
      <c r="I123" s="34">
        <v>45.34</v>
      </c>
      <c r="J123" s="18">
        <v>121</v>
      </c>
      <c r="M123" s="50"/>
      <c r="N123" s="51"/>
      <c r="O123" s="51"/>
    </row>
    <row r="124" spans="2:15" ht="12.75">
      <c r="B124" s="23">
        <f aca="true" t="shared" si="13" ref="B124:B142">C123+0.0051</f>
        <v>13.0451</v>
      </c>
      <c r="C124" s="34">
        <v>13.07</v>
      </c>
      <c r="D124" s="24">
        <f t="shared" si="11"/>
        <v>0.0016889035925925894</v>
      </c>
      <c r="E124" s="36">
        <v>0.0016934259259259229</v>
      </c>
      <c r="F124" s="18">
        <v>178</v>
      </c>
      <c r="G124" s="52">
        <f t="shared" si="8"/>
        <v>448</v>
      </c>
      <c r="H124" s="34">
        <v>9.58</v>
      </c>
      <c r="I124" s="34">
        <v>45.65</v>
      </c>
      <c r="J124" s="18">
        <v>122</v>
      </c>
      <c r="M124" s="50"/>
      <c r="N124" s="51"/>
      <c r="O124" s="51"/>
    </row>
    <row r="125" spans="2:15" ht="12.75">
      <c r="B125" s="23">
        <f t="shared" si="13"/>
        <v>13.0751</v>
      </c>
      <c r="C125" s="34">
        <v>13.09</v>
      </c>
      <c r="D125" s="24">
        <f t="shared" si="11"/>
        <v>0.0016934869259259229</v>
      </c>
      <c r="E125" s="36">
        <v>0.0016980092592592563</v>
      </c>
      <c r="F125" s="18">
        <v>177</v>
      </c>
      <c r="G125" s="52">
        <f t="shared" si="8"/>
        <v>450</v>
      </c>
      <c r="H125" s="34">
        <v>9.62</v>
      </c>
      <c r="I125" s="34">
        <v>45.95</v>
      </c>
      <c r="J125" s="18">
        <v>123</v>
      </c>
      <c r="M125" s="50"/>
      <c r="N125" s="51"/>
      <c r="O125" s="51"/>
    </row>
    <row r="126" spans="2:15" ht="12.75">
      <c r="B126" s="23">
        <f t="shared" si="13"/>
        <v>13.0951</v>
      </c>
      <c r="C126" s="34">
        <v>13.12</v>
      </c>
      <c r="D126" s="24">
        <f t="shared" si="11"/>
        <v>0.0016980702592592563</v>
      </c>
      <c r="E126" s="36">
        <v>0.0017025925925925898</v>
      </c>
      <c r="F126" s="18">
        <v>176</v>
      </c>
      <c r="G126" s="52">
        <f t="shared" si="8"/>
        <v>452</v>
      </c>
      <c r="H126" s="34">
        <v>9.67</v>
      </c>
      <c r="I126" s="34">
        <v>46.26</v>
      </c>
      <c r="J126" s="18">
        <v>124</v>
      </c>
      <c r="M126" s="50"/>
      <c r="N126" s="51"/>
      <c r="O126" s="51"/>
    </row>
    <row r="127" spans="2:15" ht="12.75">
      <c r="B127" s="23">
        <f t="shared" si="13"/>
        <v>13.1251</v>
      </c>
      <c r="C127" s="34">
        <v>13.15</v>
      </c>
      <c r="D127" s="24">
        <f t="shared" si="11"/>
        <v>0.0017026535925925897</v>
      </c>
      <c r="E127" s="36">
        <v>0.0017071759259259232</v>
      </c>
      <c r="F127" s="18">
        <v>175</v>
      </c>
      <c r="G127" s="52">
        <f t="shared" si="8"/>
        <v>454</v>
      </c>
      <c r="H127" s="34">
        <v>9.72</v>
      </c>
      <c r="I127" s="34">
        <v>46.56</v>
      </c>
      <c r="J127" s="18">
        <v>125</v>
      </c>
      <c r="M127" s="50"/>
      <c r="N127" s="51"/>
      <c r="O127" s="51"/>
    </row>
    <row r="128" spans="2:15" ht="12.75">
      <c r="B128" s="23">
        <f t="shared" si="13"/>
        <v>13.155100000000001</v>
      </c>
      <c r="C128" s="34">
        <v>13.18</v>
      </c>
      <c r="D128" s="24">
        <f t="shared" si="11"/>
        <v>0.0017072369259259232</v>
      </c>
      <c r="E128" s="36">
        <v>0.0017117592592592566</v>
      </c>
      <c r="F128" s="18">
        <v>174</v>
      </c>
      <c r="G128" s="52">
        <f t="shared" si="8"/>
        <v>456</v>
      </c>
      <c r="H128" s="34">
        <v>9.77</v>
      </c>
      <c r="I128" s="34">
        <v>46.86</v>
      </c>
      <c r="J128" s="18">
        <v>126</v>
      </c>
      <c r="M128" s="50"/>
      <c r="N128" s="51"/>
      <c r="O128" s="51"/>
    </row>
    <row r="129" spans="2:15" ht="12.75">
      <c r="B129" s="23">
        <f t="shared" si="13"/>
        <v>13.1851</v>
      </c>
      <c r="C129" s="34">
        <v>13.21</v>
      </c>
      <c r="D129" s="24">
        <f t="shared" si="11"/>
        <v>0.0017118202592592566</v>
      </c>
      <c r="E129" s="36">
        <v>0.00171634259259259</v>
      </c>
      <c r="F129" s="18">
        <v>173</v>
      </c>
      <c r="G129" s="52">
        <f t="shared" si="8"/>
        <v>458</v>
      </c>
      <c r="H129" s="34">
        <v>9.82</v>
      </c>
      <c r="I129" s="34">
        <v>47.17</v>
      </c>
      <c r="J129" s="18">
        <v>127</v>
      </c>
      <c r="M129" s="50"/>
      <c r="N129" s="51"/>
      <c r="O129" s="51"/>
    </row>
    <row r="130" spans="2:15" ht="12.75">
      <c r="B130" s="23">
        <f t="shared" si="13"/>
        <v>13.215100000000001</v>
      </c>
      <c r="C130" s="34">
        <v>13.23</v>
      </c>
      <c r="D130" s="24">
        <f t="shared" si="11"/>
        <v>0.00171640359259259</v>
      </c>
      <c r="E130" s="36">
        <v>0.0017209259259259235</v>
      </c>
      <c r="F130" s="18">
        <v>172</v>
      </c>
      <c r="G130" s="52">
        <f t="shared" si="8"/>
        <v>460</v>
      </c>
      <c r="H130" s="34">
        <v>9.86</v>
      </c>
      <c r="I130" s="34">
        <v>47.47</v>
      </c>
      <c r="J130" s="18">
        <v>128</v>
      </c>
      <c r="M130" s="50"/>
      <c r="N130" s="51"/>
      <c r="O130" s="51"/>
    </row>
    <row r="131" spans="2:15" ht="12.75">
      <c r="B131" s="23">
        <f t="shared" si="13"/>
        <v>13.235100000000001</v>
      </c>
      <c r="C131" s="34">
        <v>13.26</v>
      </c>
      <c r="D131" s="24">
        <f t="shared" si="11"/>
        <v>0.0017209869259259235</v>
      </c>
      <c r="E131" s="36">
        <v>0.001725509259259257</v>
      </c>
      <c r="F131" s="18">
        <v>171</v>
      </c>
      <c r="G131" s="52">
        <f t="shared" si="8"/>
        <v>462</v>
      </c>
      <c r="H131" s="34">
        <v>9.91</v>
      </c>
      <c r="I131" s="34">
        <v>47.78</v>
      </c>
      <c r="J131" s="18">
        <v>129</v>
      </c>
      <c r="M131" s="50"/>
      <c r="N131" s="51"/>
      <c r="O131" s="51"/>
    </row>
    <row r="132" spans="2:15" ht="12.75">
      <c r="B132" s="23">
        <f t="shared" si="13"/>
        <v>13.2651</v>
      </c>
      <c r="C132" s="34">
        <v>13.29</v>
      </c>
      <c r="D132" s="24">
        <f t="shared" si="11"/>
        <v>0.001725570259259257</v>
      </c>
      <c r="E132" s="36">
        <v>0.0017300925925925904</v>
      </c>
      <c r="F132" s="18">
        <v>170</v>
      </c>
      <c r="G132" s="52">
        <f t="shared" si="8"/>
        <v>464</v>
      </c>
      <c r="H132" s="34">
        <v>9.96</v>
      </c>
      <c r="I132" s="34">
        <v>48.08</v>
      </c>
      <c r="J132" s="18">
        <v>130</v>
      </c>
      <c r="M132" s="50"/>
      <c r="N132" s="51"/>
      <c r="O132" s="51"/>
    </row>
    <row r="133" spans="2:15" ht="12.75">
      <c r="B133" s="23">
        <f t="shared" si="13"/>
        <v>13.2951</v>
      </c>
      <c r="C133" s="34">
        <v>13.32</v>
      </c>
      <c r="D133" s="24">
        <f t="shared" si="11"/>
        <v>0.0017301535925925903</v>
      </c>
      <c r="E133" s="36">
        <v>0.0017346759259259238</v>
      </c>
      <c r="F133" s="18">
        <v>169</v>
      </c>
      <c r="G133" s="52">
        <f t="shared" si="8"/>
        <v>466</v>
      </c>
      <c r="H133" s="34">
        <v>10.01</v>
      </c>
      <c r="I133" s="34">
        <v>48.38</v>
      </c>
      <c r="J133" s="18">
        <v>131</v>
      </c>
      <c r="M133" s="50"/>
      <c r="N133" s="51"/>
      <c r="O133" s="51"/>
    </row>
    <row r="134" spans="2:15" ht="12.75">
      <c r="B134" s="23">
        <f t="shared" si="13"/>
        <v>13.3251</v>
      </c>
      <c r="C134" s="34">
        <v>13.35</v>
      </c>
      <c r="D134" s="24">
        <f t="shared" si="11"/>
        <v>0.0017347369259259238</v>
      </c>
      <c r="E134" s="36">
        <v>0.0017392592592592572</v>
      </c>
      <c r="F134" s="18">
        <v>168</v>
      </c>
      <c r="G134" s="52">
        <f t="shared" si="8"/>
        <v>468</v>
      </c>
      <c r="H134" s="34">
        <v>10.06</v>
      </c>
      <c r="I134" s="34">
        <v>48.69</v>
      </c>
      <c r="J134" s="18">
        <v>132</v>
      </c>
      <c r="M134" s="50"/>
      <c r="N134" s="51"/>
      <c r="O134" s="51"/>
    </row>
    <row r="135" spans="2:15" ht="12.75">
      <c r="B135" s="23">
        <f t="shared" si="13"/>
        <v>13.3551</v>
      </c>
      <c r="C135" s="34">
        <v>13.37</v>
      </c>
      <c r="D135" s="24">
        <f t="shared" si="11"/>
        <v>0.0017393202592592572</v>
      </c>
      <c r="E135" s="36">
        <v>0.0017438425925925907</v>
      </c>
      <c r="F135" s="18">
        <v>167</v>
      </c>
      <c r="G135" s="52">
        <f t="shared" si="8"/>
        <v>470</v>
      </c>
      <c r="H135" s="34">
        <v>10.1</v>
      </c>
      <c r="I135" s="34">
        <v>48.99</v>
      </c>
      <c r="J135" s="18">
        <v>133</v>
      </c>
      <c r="M135" s="50"/>
      <c r="N135" s="51"/>
      <c r="O135" s="51"/>
    </row>
    <row r="136" spans="2:15" ht="12.75">
      <c r="B136" s="23">
        <f>C135+0.0051</f>
        <v>13.3751</v>
      </c>
      <c r="C136" s="34">
        <v>13.4</v>
      </c>
      <c r="D136" s="24">
        <f t="shared" si="11"/>
        <v>0.0017439035925925907</v>
      </c>
      <c r="E136" s="36">
        <v>0.001748425925925924</v>
      </c>
      <c r="F136" s="18">
        <v>166</v>
      </c>
      <c r="G136" s="52">
        <f t="shared" si="8"/>
        <v>472</v>
      </c>
      <c r="H136" s="34">
        <v>10.15</v>
      </c>
      <c r="I136" s="34">
        <v>49.3</v>
      </c>
      <c r="J136" s="18">
        <v>134</v>
      </c>
      <c r="M136" s="50"/>
      <c r="N136" s="51"/>
      <c r="O136" s="51"/>
    </row>
    <row r="137" spans="2:15" ht="12.75">
      <c r="B137" s="23">
        <f t="shared" si="13"/>
        <v>13.405100000000001</v>
      </c>
      <c r="C137" s="34">
        <v>13.43</v>
      </c>
      <c r="D137" s="24">
        <f t="shared" si="11"/>
        <v>0.001748486925925924</v>
      </c>
      <c r="E137" s="36">
        <v>0.0017530092592592575</v>
      </c>
      <c r="F137" s="18">
        <v>165</v>
      </c>
      <c r="G137" s="52">
        <f t="shared" si="8"/>
        <v>474</v>
      </c>
      <c r="H137" s="34">
        <v>10.2</v>
      </c>
      <c r="I137" s="34">
        <v>49.6</v>
      </c>
      <c r="J137" s="18">
        <v>135</v>
      </c>
      <c r="M137" s="50"/>
      <c r="N137" s="51"/>
      <c r="O137" s="51"/>
    </row>
    <row r="138" spans="2:15" ht="12.75">
      <c r="B138" s="23">
        <f t="shared" si="13"/>
        <v>13.4351</v>
      </c>
      <c r="C138" s="34">
        <v>13.46</v>
      </c>
      <c r="D138" s="24">
        <f t="shared" si="11"/>
        <v>0.0017530702592592575</v>
      </c>
      <c r="E138" s="36">
        <v>0.001757592592592591</v>
      </c>
      <c r="F138" s="18">
        <v>164</v>
      </c>
      <c r="G138" s="52">
        <f t="shared" si="8"/>
        <v>476</v>
      </c>
      <c r="H138" s="34">
        <v>10.25</v>
      </c>
      <c r="I138" s="34">
        <v>49.9</v>
      </c>
      <c r="J138" s="18">
        <v>136</v>
      </c>
      <c r="M138" s="50"/>
      <c r="N138" s="51"/>
      <c r="O138" s="51"/>
    </row>
    <row r="139" spans="2:15" ht="12.75">
      <c r="B139" s="23">
        <f t="shared" si="13"/>
        <v>13.465100000000001</v>
      </c>
      <c r="C139" s="34">
        <v>13.49</v>
      </c>
      <c r="D139" s="24">
        <f t="shared" si="11"/>
        <v>0.001757653592592591</v>
      </c>
      <c r="E139" s="36">
        <v>0.0017621759259259244</v>
      </c>
      <c r="F139" s="18">
        <v>163</v>
      </c>
      <c r="G139" s="52">
        <f t="shared" si="8"/>
        <v>478</v>
      </c>
      <c r="H139" s="34">
        <v>10.3</v>
      </c>
      <c r="I139" s="34">
        <v>50.21</v>
      </c>
      <c r="J139" s="18">
        <v>137</v>
      </c>
      <c r="M139" s="50"/>
      <c r="N139" s="51"/>
      <c r="O139" s="51"/>
    </row>
    <row r="140" spans="2:15" ht="12.75">
      <c r="B140" s="23">
        <f t="shared" si="13"/>
        <v>13.4951</v>
      </c>
      <c r="C140" s="34">
        <v>13.51</v>
      </c>
      <c r="D140" s="24">
        <f t="shared" si="11"/>
        <v>0.0017622369259259244</v>
      </c>
      <c r="E140" s="36">
        <v>0.0017667592592592578</v>
      </c>
      <c r="F140" s="18">
        <v>162</v>
      </c>
      <c r="G140" s="52">
        <v>479</v>
      </c>
      <c r="H140" s="34">
        <v>10.34</v>
      </c>
      <c r="I140" s="34">
        <v>50.51</v>
      </c>
      <c r="J140" s="18">
        <v>138</v>
      </c>
      <c r="M140" s="50"/>
      <c r="N140" s="51"/>
      <c r="O140" s="51"/>
    </row>
    <row r="141" spans="2:15" ht="12.75">
      <c r="B141" s="23">
        <f t="shared" si="13"/>
        <v>13.5151</v>
      </c>
      <c r="C141" s="34">
        <v>13.54</v>
      </c>
      <c r="D141" s="24">
        <f>E140+0.000000061</f>
        <v>0.0017668202592592578</v>
      </c>
      <c r="E141" s="36">
        <v>0.0017713425925925913</v>
      </c>
      <c r="F141" s="18">
        <v>161</v>
      </c>
      <c r="G141" s="52">
        <f t="shared" si="8"/>
        <v>481</v>
      </c>
      <c r="H141" s="34">
        <v>10.39</v>
      </c>
      <c r="I141" s="34">
        <v>50.82</v>
      </c>
      <c r="J141" s="18">
        <v>139</v>
      </c>
      <c r="M141" s="50"/>
      <c r="N141" s="51"/>
      <c r="O141" s="51"/>
    </row>
    <row r="142" spans="2:15" ht="12.75">
      <c r="B142" s="23">
        <f t="shared" si="13"/>
        <v>13.5451</v>
      </c>
      <c r="C142" s="34">
        <v>13.57</v>
      </c>
      <c r="D142" s="24">
        <f t="shared" si="11"/>
        <v>0.0017714035925925913</v>
      </c>
      <c r="E142" s="36">
        <v>0.0017759259259259247</v>
      </c>
      <c r="F142" s="18">
        <v>160</v>
      </c>
      <c r="G142" s="52">
        <f aca="true" t="shared" si="14" ref="G142:G205">G141+2</f>
        <v>483</v>
      </c>
      <c r="H142" s="34">
        <v>10.44</v>
      </c>
      <c r="I142" s="34">
        <v>51.12</v>
      </c>
      <c r="J142" s="18">
        <v>140</v>
      </c>
      <c r="M142" s="50"/>
      <c r="N142" s="51"/>
      <c r="O142" s="51"/>
    </row>
    <row r="143" spans="2:15" ht="12.75">
      <c r="B143" s="23">
        <f>C142+0.0051</f>
        <v>13.5751</v>
      </c>
      <c r="C143" s="34">
        <v>13.6</v>
      </c>
      <c r="D143" s="24">
        <f t="shared" si="11"/>
        <v>0.0017759869259259247</v>
      </c>
      <c r="E143" s="36">
        <v>0.0017805092592592582</v>
      </c>
      <c r="F143" s="18">
        <v>159</v>
      </c>
      <c r="G143" s="52">
        <f t="shared" si="14"/>
        <v>485</v>
      </c>
      <c r="H143" s="34">
        <v>10.49</v>
      </c>
      <c r="I143" s="34">
        <v>51.42</v>
      </c>
      <c r="J143" s="18">
        <v>141</v>
      </c>
      <c r="M143" s="50"/>
      <c r="N143" s="51"/>
      <c r="O143" s="51"/>
    </row>
    <row r="144" spans="2:15" ht="12.75">
      <c r="B144" s="23">
        <f aca="true" t="shared" si="15" ref="B144:B163">C143+0.0051</f>
        <v>13.6051</v>
      </c>
      <c r="C144" s="34">
        <v>13.63</v>
      </c>
      <c r="D144" s="24">
        <f t="shared" si="11"/>
        <v>0.0017805702592592581</v>
      </c>
      <c r="E144" s="36">
        <v>0.0017850925925925916</v>
      </c>
      <c r="F144" s="18">
        <v>158</v>
      </c>
      <c r="G144" s="52">
        <f t="shared" si="14"/>
        <v>487</v>
      </c>
      <c r="H144" s="34">
        <v>10.54</v>
      </c>
      <c r="I144" s="34">
        <v>51.73</v>
      </c>
      <c r="J144" s="18">
        <v>142</v>
      </c>
      <c r="M144" s="50"/>
      <c r="N144" s="51"/>
      <c r="O144" s="51"/>
    </row>
    <row r="145" spans="2:15" ht="12.75">
      <c r="B145" s="23">
        <f t="shared" si="15"/>
        <v>13.635100000000001</v>
      </c>
      <c r="C145" s="34">
        <v>13.65</v>
      </c>
      <c r="D145" s="24">
        <f t="shared" si="11"/>
        <v>0.0017851535925925916</v>
      </c>
      <c r="E145" s="36">
        <v>0.001789675925925925</v>
      </c>
      <c r="F145" s="18">
        <v>157</v>
      </c>
      <c r="G145" s="52">
        <f t="shared" si="14"/>
        <v>489</v>
      </c>
      <c r="H145" s="34">
        <v>10.58</v>
      </c>
      <c r="I145" s="34">
        <v>52.03</v>
      </c>
      <c r="J145" s="18">
        <v>143</v>
      </c>
      <c r="M145" s="50"/>
      <c r="N145" s="51"/>
      <c r="O145" s="51"/>
    </row>
    <row r="146" spans="2:15" ht="12.75">
      <c r="B146" s="23">
        <f t="shared" si="15"/>
        <v>13.655100000000001</v>
      </c>
      <c r="C146" s="34">
        <v>13.68</v>
      </c>
      <c r="D146" s="24">
        <f t="shared" si="11"/>
        <v>0.001789736925925925</v>
      </c>
      <c r="E146" s="36">
        <v>0.0017942592592592585</v>
      </c>
      <c r="F146" s="18">
        <v>156</v>
      </c>
      <c r="G146" s="52">
        <f t="shared" si="14"/>
        <v>491</v>
      </c>
      <c r="H146" s="34">
        <v>10.63</v>
      </c>
      <c r="I146" s="34">
        <v>52.34</v>
      </c>
      <c r="J146" s="18">
        <v>144</v>
      </c>
      <c r="M146" s="50"/>
      <c r="N146" s="51"/>
      <c r="O146" s="51"/>
    </row>
    <row r="147" spans="2:15" ht="12.75">
      <c r="B147" s="23">
        <f t="shared" si="15"/>
        <v>13.6851</v>
      </c>
      <c r="C147" s="34">
        <v>13.71</v>
      </c>
      <c r="D147" s="24">
        <f t="shared" si="11"/>
        <v>0.0017943202592592584</v>
      </c>
      <c r="E147" s="36">
        <v>0.001798842592592592</v>
      </c>
      <c r="F147" s="18">
        <v>155</v>
      </c>
      <c r="G147" s="52">
        <f t="shared" si="14"/>
        <v>493</v>
      </c>
      <c r="H147" s="34">
        <v>10.68</v>
      </c>
      <c r="I147" s="34">
        <v>52.64</v>
      </c>
      <c r="J147" s="18">
        <v>145</v>
      </c>
      <c r="M147" s="50"/>
      <c r="N147" s="51"/>
      <c r="O147" s="51"/>
    </row>
    <row r="148" spans="2:15" ht="12.75">
      <c r="B148" s="23">
        <f t="shared" si="15"/>
        <v>13.715100000000001</v>
      </c>
      <c r="C148" s="34">
        <v>13.74</v>
      </c>
      <c r="D148" s="24">
        <f t="shared" si="11"/>
        <v>0.0017989035925925919</v>
      </c>
      <c r="E148" s="36">
        <v>0.0018034259259259253</v>
      </c>
      <c r="F148" s="18">
        <v>154</v>
      </c>
      <c r="G148" s="52">
        <f t="shared" si="14"/>
        <v>495</v>
      </c>
      <c r="H148" s="34">
        <v>10.73</v>
      </c>
      <c r="I148" s="34">
        <v>52.94</v>
      </c>
      <c r="J148" s="18">
        <v>146</v>
      </c>
      <c r="M148" s="50"/>
      <c r="N148" s="51"/>
      <c r="O148" s="51"/>
    </row>
    <row r="149" spans="2:15" ht="12.75">
      <c r="B149" s="23">
        <f t="shared" si="15"/>
        <v>13.7451</v>
      </c>
      <c r="C149" s="34">
        <v>13.77</v>
      </c>
      <c r="D149" s="24">
        <f aca="true" t="shared" si="16" ref="D149:D154">E148+0.000000061</f>
        <v>0.0018034869259259253</v>
      </c>
      <c r="E149" s="36">
        <v>0.0018080092592592588</v>
      </c>
      <c r="F149" s="18">
        <v>153</v>
      </c>
      <c r="G149" s="52">
        <f t="shared" si="14"/>
        <v>497</v>
      </c>
      <c r="H149" s="34">
        <v>10.78</v>
      </c>
      <c r="I149" s="34">
        <v>53.25</v>
      </c>
      <c r="J149" s="18">
        <v>147</v>
      </c>
      <c r="M149" s="50"/>
      <c r="N149" s="51"/>
      <c r="O149" s="51"/>
    </row>
    <row r="150" spans="2:15" ht="12.75">
      <c r="B150" s="23">
        <f t="shared" si="15"/>
        <v>13.7751</v>
      </c>
      <c r="C150" s="34">
        <v>13.79</v>
      </c>
      <c r="D150" s="24">
        <f t="shared" si="16"/>
        <v>0.0018080702592592588</v>
      </c>
      <c r="E150" s="36">
        <v>0.0018125925925925922</v>
      </c>
      <c r="F150" s="18">
        <v>152</v>
      </c>
      <c r="G150" s="52">
        <f t="shared" si="14"/>
        <v>499</v>
      </c>
      <c r="H150" s="34">
        <v>10.82</v>
      </c>
      <c r="I150" s="34">
        <v>53.55</v>
      </c>
      <c r="J150" s="18">
        <v>148</v>
      </c>
      <c r="M150" s="50"/>
      <c r="N150" s="51"/>
      <c r="O150" s="51"/>
    </row>
    <row r="151" spans="2:15" ht="12.75">
      <c r="B151" s="23">
        <f t="shared" si="15"/>
        <v>13.7951</v>
      </c>
      <c r="C151" s="34">
        <v>13.82</v>
      </c>
      <c r="D151" s="24">
        <f t="shared" si="16"/>
        <v>0.0018126535925925922</v>
      </c>
      <c r="E151" s="36">
        <v>0.0018171759259259256</v>
      </c>
      <c r="F151" s="18">
        <v>151</v>
      </c>
      <c r="G151" s="52">
        <f t="shared" si="14"/>
        <v>501</v>
      </c>
      <c r="H151" s="34">
        <v>10.87</v>
      </c>
      <c r="I151" s="34">
        <v>53.86</v>
      </c>
      <c r="J151" s="18">
        <v>149</v>
      </c>
      <c r="M151" s="50"/>
      <c r="N151" s="51"/>
      <c r="O151" s="51"/>
    </row>
    <row r="152" spans="2:15" ht="12.75">
      <c r="B152" s="23">
        <f t="shared" si="15"/>
        <v>13.8251</v>
      </c>
      <c r="C152" s="32">
        <v>13.85</v>
      </c>
      <c r="D152" s="24">
        <f t="shared" si="16"/>
        <v>0.0018172369259259256</v>
      </c>
      <c r="E152" s="33">
        <v>0.001821759259259259</v>
      </c>
      <c r="F152" s="17">
        <v>150</v>
      </c>
      <c r="G152" s="53">
        <f t="shared" si="14"/>
        <v>503</v>
      </c>
      <c r="H152" s="32">
        <v>10.92</v>
      </c>
      <c r="I152" s="32">
        <v>54.16</v>
      </c>
      <c r="J152" s="17">
        <v>150</v>
      </c>
      <c r="M152" s="48"/>
      <c r="N152" s="49"/>
      <c r="O152" s="49"/>
    </row>
    <row r="153" spans="2:15" ht="12.75">
      <c r="B153" s="23">
        <f t="shared" si="15"/>
        <v>13.8551</v>
      </c>
      <c r="C153" s="34">
        <v>13.88</v>
      </c>
      <c r="D153" s="24">
        <f t="shared" si="16"/>
        <v>0.001821820259259259</v>
      </c>
      <c r="E153" s="36">
        <v>0.0018268518518518534</v>
      </c>
      <c r="F153" s="18">
        <v>149</v>
      </c>
      <c r="G153" s="52">
        <f t="shared" si="14"/>
        <v>505</v>
      </c>
      <c r="H153" s="34">
        <v>10.96</v>
      </c>
      <c r="I153" s="34">
        <v>54.43</v>
      </c>
      <c r="J153" s="18">
        <v>151</v>
      </c>
      <c r="M153" s="50"/>
      <c r="N153" s="51"/>
      <c r="O153" s="51"/>
    </row>
    <row r="154" spans="2:15" ht="12.75">
      <c r="B154" s="23">
        <f t="shared" si="15"/>
        <v>13.885100000000001</v>
      </c>
      <c r="C154" s="34">
        <v>13.91</v>
      </c>
      <c r="D154" s="24">
        <f t="shared" si="16"/>
        <v>0.0018269128518518534</v>
      </c>
      <c r="E154" s="36">
        <v>0.001831944444444446</v>
      </c>
      <c r="F154" s="18">
        <v>148</v>
      </c>
      <c r="G154" s="52">
        <v>507</v>
      </c>
      <c r="H154" s="34">
        <v>11.01</v>
      </c>
      <c r="I154" s="34">
        <v>54.71</v>
      </c>
      <c r="J154" s="18">
        <v>152</v>
      </c>
      <c r="M154" s="50"/>
      <c r="N154" s="51"/>
      <c r="O154" s="51"/>
    </row>
    <row r="155" spans="2:15" ht="12.75">
      <c r="B155" s="23">
        <f t="shared" si="15"/>
        <v>13.9151</v>
      </c>
      <c r="C155" s="34">
        <v>13.94</v>
      </c>
      <c r="D155" s="24">
        <f aca="true" t="shared" si="17" ref="D155:D172">E154+0.000000061</f>
        <v>0.001832005444444446</v>
      </c>
      <c r="E155" s="36">
        <v>0.0018370370370370385</v>
      </c>
      <c r="F155" s="18">
        <v>147</v>
      </c>
      <c r="G155" s="52">
        <v>508</v>
      </c>
      <c r="H155" s="34">
        <v>11.05</v>
      </c>
      <c r="I155" s="34">
        <v>54.98</v>
      </c>
      <c r="J155" s="18">
        <v>153</v>
      </c>
      <c r="M155" s="50"/>
      <c r="N155" s="51"/>
      <c r="O155" s="51"/>
    </row>
    <row r="156" spans="2:15" ht="12.75">
      <c r="B156" s="23">
        <f>C155+0.0051</f>
        <v>13.9451</v>
      </c>
      <c r="C156" s="34">
        <v>13.97</v>
      </c>
      <c r="D156" s="24">
        <f t="shared" si="17"/>
        <v>0.0018370980370370385</v>
      </c>
      <c r="E156" s="36">
        <v>0.001842129629629631</v>
      </c>
      <c r="F156" s="18">
        <v>146</v>
      </c>
      <c r="G156" s="52">
        <f t="shared" si="14"/>
        <v>510</v>
      </c>
      <c r="H156" s="34">
        <v>11.09</v>
      </c>
      <c r="I156" s="34">
        <v>55.25</v>
      </c>
      <c r="J156" s="18">
        <v>154</v>
      </c>
      <c r="M156" s="50"/>
      <c r="N156" s="51"/>
      <c r="O156" s="51"/>
    </row>
    <row r="157" spans="2:15" ht="12.75">
      <c r="B157" s="23">
        <f t="shared" si="15"/>
        <v>13.975100000000001</v>
      </c>
      <c r="C157" s="34">
        <v>14.01</v>
      </c>
      <c r="D157" s="24">
        <f t="shared" si="17"/>
        <v>0.001842190629629631</v>
      </c>
      <c r="E157" s="36">
        <v>0.0018472222222222236</v>
      </c>
      <c r="F157" s="18">
        <v>145</v>
      </c>
      <c r="G157" s="52">
        <f t="shared" si="14"/>
        <v>512</v>
      </c>
      <c r="H157" s="34">
        <v>11.14</v>
      </c>
      <c r="I157" s="34">
        <v>55.53</v>
      </c>
      <c r="J157" s="18">
        <v>155</v>
      </c>
      <c r="M157" s="50"/>
      <c r="N157" s="51"/>
      <c r="O157" s="51"/>
    </row>
    <row r="158" spans="2:15" ht="12.75">
      <c r="B158" s="23">
        <f t="shared" si="15"/>
        <v>14.0151</v>
      </c>
      <c r="C158" s="34">
        <v>14.04</v>
      </c>
      <c r="D158" s="24">
        <f t="shared" si="17"/>
        <v>0.0018472832222222236</v>
      </c>
      <c r="E158" s="36">
        <v>0.0018523148148148162</v>
      </c>
      <c r="F158" s="18">
        <v>144</v>
      </c>
      <c r="G158" s="52">
        <v>514</v>
      </c>
      <c r="H158" s="34">
        <v>11.18</v>
      </c>
      <c r="I158" s="34">
        <v>55.8</v>
      </c>
      <c r="J158" s="18">
        <v>156</v>
      </c>
      <c r="M158" s="50"/>
      <c r="N158" s="51"/>
      <c r="O158" s="51"/>
    </row>
    <row r="159" spans="2:15" ht="12.75">
      <c r="B159" s="23">
        <f t="shared" si="15"/>
        <v>14.0451</v>
      </c>
      <c r="C159" s="34">
        <v>14.07</v>
      </c>
      <c r="D159" s="24">
        <f t="shared" si="17"/>
        <v>0.0018523758148148162</v>
      </c>
      <c r="E159" s="36">
        <v>0.0018574074074074087</v>
      </c>
      <c r="F159" s="18">
        <v>143</v>
      </c>
      <c r="G159" s="52">
        <v>515</v>
      </c>
      <c r="H159" s="34">
        <v>11.22</v>
      </c>
      <c r="I159" s="34">
        <v>56.08</v>
      </c>
      <c r="J159" s="18">
        <v>157</v>
      </c>
      <c r="M159" s="50"/>
      <c r="N159" s="51"/>
      <c r="O159" s="51"/>
    </row>
    <row r="160" spans="2:15" ht="12.75">
      <c r="B160" s="23">
        <f t="shared" si="15"/>
        <v>14.0751</v>
      </c>
      <c r="C160" s="34">
        <v>14.1</v>
      </c>
      <c r="D160" s="24">
        <f t="shared" si="17"/>
        <v>0.0018574684074074087</v>
      </c>
      <c r="E160" s="36">
        <v>0.0018625000000000013</v>
      </c>
      <c r="F160" s="18">
        <v>142</v>
      </c>
      <c r="G160" s="52">
        <f t="shared" si="14"/>
        <v>517</v>
      </c>
      <c r="H160" s="34">
        <v>11.27</v>
      </c>
      <c r="I160" s="34">
        <v>56.35</v>
      </c>
      <c r="J160" s="18">
        <v>158</v>
      </c>
      <c r="M160" s="50"/>
      <c r="N160" s="51"/>
      <c r="O160" s="51"/>
    </row>
    <row r="161" spans="2:15" ht="12.75">
      <c r="B161" s="23">
        <f t="shared" si="15"/>
        <v>14.1051</v>
      </c>
      <c r="C161" s="34">
        <v>14.13</v>
      </c>
      <c r="D161" s="24">
        <f t="shared" si="17"/>
        <v>0.0018625610000000013</v>
      </c>
      <c r="E161" s="36">
        <v>0.0018675925925925939</v>
      </c>
      <c r="F161" s="18">
        <v>141</v>
      </c>
      <c r="G161" s="52">
        <f t="shared" si="14"/>
        <v>519</v>
      </c>
      <c r="H161" s="34">
        <v>11.31</v>
      </c>
      <c r="I161" s="34">
        <v>56.62</v>
      </c>
      <c r="J161" s="18">
        <v>159</v>
      </c>
      <c r="M161" s="50"/>
      <c r="N161" s="51"/>
      <c r="O161" s="51"/>
    </row>
    <row r="162" spans="2:15" ht="12.75">
      <c r="B162" s="23">
        <f t="shared" si="15"/>
        <v>14.135100000000001</v>
      </c>
      <c r="C162" s="34">
        <v>14.16</v>
      </c>
      <c r="D162" s="24">
        <f t="shared" si="17"/>
        <v>0.0018676535925925939</v>
      </c>
      <c r="E162" s="36">
        <v>0.0018726851851851864</v>
      </c>
      <c r="F162" s="18">
        <v>140</v>
      </c>
      <c r="G162" s="52">
        <v>521</v>
      </c>
      <c r="H162" s="34">
        <v>11.35</v>
      </c>
      <c r="I162" s="34">
        <v>56.9</v>
      </c>
      <c r="J162" s="18">
        <v>160</v>
      </c>
      <c r="M162" s="50"/>
      <c r="N162" s="51"/>
      <c r="O162" s="51"/>
    </row>
    <row r="163" spans="2:15" ht="12.75">
      <c r="B163" s="23">
        <f t="shared" si="15"/>
        <v>14.1651</v>
      </c>
      <c r="C163" s="34">
        <v>14.19</v>
      </c>
      <c r="D163" s="24">
        <f t="shared" si="17"/>
        <v>0.0018727461851851864</v>
      </c>
      <c r="E163" s="36">
        <v>0.001877777777777779</v>
      </c>
      <c r="F163" s="18">
        <v>139</v>
      </c>
      <c r="G163" s="52">
        <v>522</v>
      </c>
      <c r="H163" s="34">
        <v>11.4</v>
      </c>
      <c r="I163" s="34">
        <v>57.17</v>
      </c>
      <c r="J163" s="18">
        <v>161</v>
      </c>
      <c r="M163" s="50"/>
      <c r="N163" s="51"/>
      <c r="O163" s="51"/>
    </row>
    <row r="164" spans="2:15" ht="12.75">
      <c r="B164" s="23">
        <f>C163+0.0051</f>
        <v>14.1951</v>
      </c>
      <c r="C164" s="34">
        <v>14.22</v>
      </c>
      <c r="D164" s="24">
        <f t="shared" si="17"/>
        <v>0.001877838777777779</v>
      </c>
      <c r="E164" s="36">
        <v>0.0018828703703703716</v>
      </c>
      <c r="F164" s="18">
        <v>138</v>
      </c>
      <c r="G164" s="52">
        <f t="shared" si="14"/>
        <v>524</v>
      </c>
      <c r="H164" s="34">
        <v>11.44</v>
      </c>
      <c r="I164" s="34">
        <v>57.44</v>
      </c>
      <c r="J164" s="18">
        <v>162</v>
      </c>
      <c r="M164" s="50"/>
      <c r="N164" s="51"/>
      <c r="O164" s="51"/>
    </row>
    <row r="165" spans="2:15" ht="12.75">
      <c r="B165" s="23">
        <f aca="true" t="shared" si="18" ref="B165:B183">C164+0.0051</f>
        <v>14.225100000000001</v>
      </c>
      <c r="C165" s="34">
        <v>14.26</v>
      </c>
      <c r="D165" s="24">
        <f t="shared" si="17"/>
        <v>0.0018829313703703715</v>
      </c>
      <c r="E165" s="36">
        <v>0.0018879629629629641</v>
      </c>
      <c r="F165" s="18">
        <v>137</v>
      </c>
      <c r="G165" s="52">
        <f t="shared" si="14"/>
        <v>526</v>
      </c>
      <c r="H165" s="34">
        <v>11.48</v>
      </c>
      <c r="I165" s="34">
        <v>57.72</v>
      </c>
      <c r="J165" s="18">
        <v>163</v>
      </c>
      <c r="M165" s="50"/>
      <c r="N165" s="51"/>
      <c r="O165" s="51"/>
    </row>
    <row r="166" spans="2:15" ht="12.75">
      <c r="B166" s="23">
        <f t="shared" si="18"/>
        <v>14.2651</v>
      </c>
      <c r="C166" s="34">
        <v>14.29</v>
      </c>
      <c r="D166" s="24">
        <f t="shared" si="17"/>
        <v>0.001888023962962964</v>
      </c>
      <c r="E166" s="36">
        <v>0.0018930555555555567</v>
      </c>
      <c r="F166" s="18">
        <v>136</v>
      </c>
      <c r="G166" s="52">
        <v>528</v>
      </c>
      <c r="H166" s="34">
        <v>11.52</v>
      </c>
      <c r="I166" s="34">
        <v>57.99</v>
      </c>
      <c r="J166" s="18">
        <v>164</v>
      </c>
      <c r="M166" s="50"/>
      <c r="N166" s="51"/>
      <c r="O166" s="51"/>
    </row>
    <row r="167" spans="2:15" ht="12.75">
      <c r="B167" s="23">
        <f t="shared" si="18"/>
        <v>14.2951</v>
      </c>
      <c r="C167" s="34">
        <v>14.32</v>
      </c>
      <c r="D167" s="24">
        <f t="shared" si="17"/>
        <v>0.0018931165555555567</v>
      </c>
      <c r="E167" s="36">
        <v>0.0018981481481481492</v>
      </c>
      <c r="F167" s="18">
        <v>135</v>
      </c>
      <c r="G167" s="52">
        <v>529</v>
      </c>
      <c r="H167" s="34">
        <v>11.57</v>
      </c>
      <c r="I167" s="34">
        <v>58.26</v>
      </c>
      <c r="J167" s="18">
        <v>165</v>
      </c>
      <c r="M167" s="50"/>
      <c r="N167" s="51"/>
      <c r="O167" s="51"/>
    </row>
    <row r="168" spans="2:15" ht="12.75">
      <c r="B168" s="23">
        <f t="shared" si="18"/>
        <v>14.3251</v>
      </c>
      <c r="C168" s="34">
        <v>14.35</v>
      </c>
      <c r="D168" s="24">
        <f t="shared" si="17"/>
        <v>0.0018982091481481492</v>
      </c>
      <c r="E168" s="36">
        <v>0.0019032407407407418</v>
      </c>
      <c r="F168" s="18">
        <v>134</v>
      </c>
      <c r="G168" s="52">
        <f t="shared" si="14"/>
        <v>531</v>
      </c>
      <c r="H168" s="34">
        <v>11.61</v>
      </c>
      <c r="I168" s="34">
        <v>58.54</v>
      </c>
      <c r="J168" s="18">
        <v>166</v>
      </c>
      <c r="M168" s="50"/>
      <c r="N168" s="51"/>
      <c r="O168" s="51"/>
    </row>
    <row r="169" spans="2:15" ht="12.75">
      <c r="B169" s="23">
        <f t="shared" si="18"/>
        <v>14.3551</v>
      </c>
      <c r="C169" s="34">
        <v>14.38</v>
      </c>
      <c r="D169" s="24">
        <f t="shared" si="17"/>
        <v>0.0019033017407407418</v>
      </c>
      <c r="E169" s="36">
        <v>0.0019083333333333344</v>
      </c>
      <c r="F169" s="18">
        <v>133</v>
      </c>
      <c r="G169" s="52">
        <f t="shared" si="14"/>
        <v>533</v>
      </c>
      <c r="H169" s="34">
        <v>11.65</v>
      </c>
      <c r="I169" s="34">
        <v>58.81</v>
      </c>
      <c r="J169" s="18">
        <v>167</v>
      </c>
      <c r="M169" s="50"/>
      <c r="N169" s="51"/>
      <c r="O169" s="51"/>
    </row>
    <row r="170" spans="2:15" ht="12.75">
      <c r="B170" s="23">
        <f t="shared" si="18"/>
        <v>14.385100000000001</v>
      </c>
      <c r="C170" s="34">
        <v>14.41</v>
      </c>
      <c r="D170" s="24">
        <f t="shared" si="17"/>
        <v>0.0019083943333333343</v>
      </c>
      <c r="E170" s="36">
        <v>0.001913425925925927</v>
      </c>
      <c r="F170" s="18">
        <v>132</v>
      </c>
      <c r="G170" s="52">
        <v>535</v>
      </c>
      <c r="H170" s="34">
        <v>11.7</v>
      </c>
      <c r="I170" s="34">
        <v>59.08</v>
      </c>
      <c r="J170" s="18">
        <v>168</v>
      </c>
      <c r="M170" s="50"/>
      <c r="N170" s="51"/>
      <c r="O170" s="51"/>
    </row>
    <row r="171" spans="2:15" ht="12.75">
      <c r="B171" s="23">
        <f t="shared" si="18"/>
        <v>14.4151</v>
      </c>
      <c r="C171" s="34">
        <v>14.44</v>
      </c>
      <c r="D171" s="24">
        <f t="shared" si="17"/>
        <v>0.001913486925925927</v>
      </c>
      <c r="E171" s="36">
        <v>0.0019185185185185195</v>
      </c>
      <c r="F171" s="18">
        <v>131</v>
      </c>
      <c r="G171" s="52">
        <v>536</v>
      </c>
      <c r="H171" s="34">
        <v>11.74</v>
      </c>
      <c r="I171" s="34">
        <v>59.36</v>
      </c>
      <c r="J171" s="18">
        <v>169</v>
      </c>
      <c r="M171" s="50"/>
      <c r="N171" s="51"/>
      <c r="O171" s="51"/>
    </row>
    <row r="172" spans="2:15" ht="12.75">
      <c r="B172" s="23">
        <f t="shared" si="18"/>
        <v>14.4451</v>
      </c>
      <c r="C172" s="34">
        <v>14.47</v>
      </c>
      <c r="D172" s="24">
        <f t="shared" si="17"/>
        <v>0.0019185795185185195</v>
      </c>
      <c r="E172" s="36">
        <v>0.001923611111111112</v>
      </c>
      <c r="F172" s="18">
        <v>130</v>
      </c>
      <c r="G172" s="52">
        <f t="shared" si="14"/>
        <v>538</v>
      </c>
      <c r="H172" s="34">
        <v>11.78</v>
      </c>
      <c r="I172" s="34">
        <v>59.63</v>
      </c>
      <c r="J172" s="18">
        <v>170</v>
      </c>
      <c r="M172" s="50"/>
      <c r="N172" s="51"/>
      <c r="O172" s="51"/>
    </row>
    <row r="173" spans="2:15" ht="12.75">
      <c r="B173" s="23">
        <f t="shared" si="18"/>
        <v>14.475100000000001</v>
      </c>
      <c r="C173" s="34">
        <v>14.51</v>
      </c>
      <c r="D173" s="24">
        <f>E172+0.000000061</f>
        <v>0.001923672111111112</v>
      </c>
      <c r="E173" s="36">
        <v>0.0019287037037037046</v>
      </c>
      <c r="F173" s="18">
        <v>129</v>
      </c>
      <c r="G173" s="52">
        <f t="shared" si="14"/>
        <v>540</v>
      </c>
      <c r="H173" s="34">
        <v>11.83</v>
      </c>
      <c r="I173" s="34">
        <v>59.91</v>
      </c>
      <c r="J173" s="18">
        <v>171</v>
      </c>
      <c r="M173" s="50"/>
      <c r="N173" s="51"/>
      <c r="O173" s="51"/>
    </row>
    <row r="174" spans="2:15" ht="12.75">
      <c r="B174" s="23">
        <f t="shared" si="18"/>
        <v>14.5151</v>
      </c>
      <c r="C174" s="34">
        <v>14.54</v>
      </c>
      <c r="D174" s="24">
        <f aca="true" t="shared" si="19" ref="D174:D192">E173+0.000000061</f>
        <v>0.0019287647037037046</v>
      </c>
      <c r="E174" s="36">
        <v>0.0019337962962962972</v>
      </c>
      <c r="F174" s="18">
        <v>128</v>
      </c>
      <c r="G174" s="52">
        <v>542</v>
      </c>
      <c r="H174" s="34">
        <v>11.87</v>
      </c>
      <c r="I174" s="34">
        <v>60.18</v>
      </c>
      <c r="J174" s="18">
        <v>172</v>
      </c>
      <c r="M174" s="50"/>
      <c r="N174" s="51"/>
      <c r="O174" s="51"/>
    </row>
    <row r="175" spans="2:15" ht="12.75">
      <c r="B175" s="23">
        <f t="shared" si="18"/>
        <v>14.5451</v>
      </c>
      <c r="C175" s="34">
        <v>14.57</v>
      </c>
      <c r="D175" s="24">
        <f t="shared" si="19"/>
        <v>0.0019338572962962972</v>
      </c>
      <c r="E175" s="36">
        <v>0.0019388888888888897</v>
      </c>
      <c r="F175" s="18">
        <v>127</v>
      </c>
      <c r="G175" s="52">
        <v>543</v>
      </c>
      <c r="H175" s="34">
        <v>11.91</v>
      </c>
      <c r="I175" s="34">
        <v>60.45</v>
      </c>
      <c r="J175" s="18">
        <v>173</v>
      </c>
      <c r="M175" s="50"/>
      <c r="N175" s="51"/>
      <c r="O175" s="51"/>
    </row>
    <row r="176" spans="2:15" ht="12.75">
      <c r="B176" s="23">
        <f t="shared" si="18"/>
        <v>14.5751</v>
      </c>
      <c r="C176" s="34">
        <v>14.6</v>
      </c>
      <c r="D176" s="24">
        <f t="shared" si="19"/>
        <v>0.0019389498888888897</v>
      </c>
      <c r="E176" s="36">
        <v>0.0019439814814814823</v>
      </c>
      <c r="F176" s="18">
        <v>126</v>
      </c>
      <c r="G176" s="52">
        <f t="shared" si="14"/>
        <v>545</v>
      </c>
      <c r="H176" s="34">
        <v>11.96</v>
      </c>
      <c r="I176" s="34">
        <v>60.73</v>
      </c>
      <c r="J176" s="18">
        <v>174</v>
      </c>
      <c r="M176" s="50"/>
      <c r="N176" s="51"/>
      <c r="O176" s="51"/>
    </row>
    <row r="177" spans="2:15" ht="12.75">
      <c r="B177" s="23">
        <f>C176+0.0051</f>
        <v>14.6051</v>
      </c>
      <c r="C177" s="34">
        <v>14.63</v>
      </c>
      <c r="D177" s="24">
        <f t="shared" si="19"/>
        <v>0.0019440424814814823</v>
      </c>
      <c r="E177" s="36">
        <v>0.0019490740740740749</v>
      </c>
      <c r="F177" s="18">
        <v>125</v>
      </c>
      <c r="G177" s="52">
        <f t="shared" si="14"/>
        <v>547</v>
      </c>
      <c r="H177" s="34">
        <v>12</v>
      </c>
      <c r="I177" s="34">
        <v>61</v>
      </c>
      <c r="J177" s="18">
        <v>175</v>
      </c>
      <c r="M177" s="50"/>
      <c r="N177" s="51"/>
      <c r="O177" s="51"/>
    </row>
    <row r="178" spans="2:15" ht="12.75">
      <c r="B178" s="23">
        <f t="shared" si="18"/>
        <v>14.635100000000001</v>
      </c>
      <c r="C178" s="34">
        <v>14.66</v>
      </c>
      <c r="D178" s="24">
        <f t="shared" si="19"/>
        <v>0.0019491350740740748</v>
      </c>
      <c r="E178" s="36">
        <v>0.0019541666666666674</v>
      </c>
      <c r="F178" s="18">
        <v>124</v>
      </c>
      <c r="G178" s="52">
        <v>549</v>
      </c>
      <c r="H178" s="34">
        <v>12.04</v>
      </c>
      <c r="I178" s="34">
        <v>61.27</v>
      </c>
      <c r="J178" s="18">
        <v>176</v>
      </c>
      <c r="M178" s="50"/>
      <c r="N178" s="51"/>
      <c r="O178" s="51"/>
    </row>
    <row r="179" spans="2:15" ht="12.75">
      <c r="B179" s="23">
        <f t="shared" si="18"/>
        <v>14.6651</v>
      </c>
      <c r="C179" s="34">
        <v>14.69</v>
      </c>
      <c r="D179" s="24">
        <f t="shared" si="19"/>
        <v>0.0019542276666666674</v>
      </c>
      <c r="E179" s="36">
        <v>0.00195925925925926</v>
      </c>
      <c r="F179" s="18">
        <v>123</v>
      </c>
      <c r="G179" s="52">
        <f t="shared" si="14"/>
        <v>551</v>
      </c>
      <c r="H179" s="34">
        <v>12.09</v>
      </c>
      <c r="I179" s="34">
        <v>61.55</v>
      </c>
      <c r="J179" s="18">
        <v>177</v>
      </c>
      <c r="M179" s="50"/>
      <c r="N179" s="51"/>
      <c r="O179" s="51"/>
    </row>
    <row r="180" spans="2:15" ht="12.75">
      <c r="B180" s="23">
        <f t="shared" si="18"/>
        <v>14.6951</v>
      </c>
      <c r="C180" s="34">
        <v>14.72</v>
      </c>
      <c r="D180" s="24">
        <f t="shared" si="19"/>
        <v>0.00195932025925926</v>
      </c>
      <c r="E180" s="36">
        <v>0.0019643518518518525</v>
      </c>
      <c r="F180" s="18">
        <v>122</v>
      </c>
      <c r="G180" s="52">
        <v>552</v>
      </c>
      <c r="H180" s="34">
        <v>12.13</v>
      </c>
      <c r="I180" s="34">
        <v>61.82</v>
      </c>
      <c r="J180" s="18">
        <v>178</v>
      </c>
      <c r="M180" s="50"/>
      <c r="N180" s="51"/>
      <c r="O180" s="51"/>
    </row>
    <row r="181" spans="2:15" ht="12.75">
      <c r="B181" s="23">
        <f t="shared" si="18"/>
        <v>14.725100000000001</v>
      </c>
      <c r="C181" s="34">
        <v>14.75</v>
      </c>
      <c r="D181" s="24">
        <f t="shared" si="19"/>
        <v>0.0019644128518518525</v>
      </c>
      <c r="E181" s="36">
        <v>0.001969444444444445</v>
      </c>
      <c r="F181" s="18">
        <v>121</v>
      </c>
      <c r="G181" s="52">
        <f t="shared" si="14"/>
        <v>554</v>
      </c>
      <c r="H181" s="34">
        <v>12.17</v>
      </c>
      <c r="I181" s="34">
        <v>62.09</v>
      </c>
      <c r="J181" s="18">
        <v>179</v>
      </c>
      <c r="M181" s="50"/>
      <c r="N181" s="51"/>
      <c r="O181" s="51"/>
    </row>
    <row r="182" spans="2:15" ht="12.75">
      <c r="B182" s="23">
        <f t="shared" si="18"/>
        <v>14.7551</v>
      </c>
      <c r="C182" s="34">
        <v>14.79</v>
      </c>
      <c r="D182" s="24">
        <f t="shared" si="19"/>
        <v>0.001969505444444445</v>
      </c>
      <c r="E182" s="36">
        <v>0.0019745370370370377</v>
      </c>
      <c r="F182" s="18">
        <v>120</v>
      </c>
      <c r="G182" s="52">
        <v>556</v>
      </c>
      <c r="H182" s="34">
        <v>12.22</v>
      </c>
      <c r="I182" s="34">
        <v>62.37</v>
      </c>
      <c r="J182" s="18">
        <v>180</v>
      </c>
      <c r="M182" s="50"/>
      <c r="N182" s="51"/>
      <c r="O182" s="51"/>
    </row>
    <row r="183" spans="2:15" ht="12.75">
      <c r="B183" s="23">
        <f t="shared" si="18"/>
        <v>14.7951</v>
      </c>
      <c r="C183" s="34">
        <v>14.82</v>
      </c>
      <c r="D183" s="24">
        <f t="shared" si="19"/>
        <v>0.0019745980370370377</v>
      </c>
      <c r="E183" s="36">
        <v>0.0019796296296296302</v>
      </c>
      <c r="F183" s="18">
        <v>119</v>
      </c>
      <c r="G183" s="52">
        <f t="shared" si="14"/>
        <v>558</v>
      </c>
      <c r="H183" s="34">
        <v>12.26</v>
      </c>
      <c r="I183" s="34">
        <v>62.64</v>
      </c>
      <c r="J183" s="18">
        <v>181</v>
      </c>
      <c r="M183" s="50"/>
      <c r="N183" s="51"/>
      <c r="O183" s="51"/>
    </row>
    <row r="184" spans="2:15" ht="12.75">
      <c r="B184" s="23">
        <f>C183+0.0051</f>
        <v>14.8251</v>
      </c>
      <c r="C184" s="34">
        <v>14.85</v>
      </c>
      <c r="D184" s="24">
        <f t="shared" si="19"/>
        <v>0.00197969062962963</v>
      </c>
      <c r="E184" s="36">
        <v>0.001984722222222223</v>
      </c>
      <c r="F184" s="18">
        <v>118</v>
      </c>
      <c r="G184" s="52">
        <v>559</v>
      </c>
      <c r="H184" s="34">
        <v>12.3</v>
      </c>
      <c r="I184" s="34">
        <v>62.92</v>
      </c>
      <c r="J184" s="18">
        <v>182</v>
      </c>
      <c r="M184" s="50"/>
      <c r="N184" s="51"/>
      <c r="O184" s="51"/>
    </row>
    <row r="185" spans="2:15" ht="12.75">
      <c r="B185" s="23">
        <f aca="true" t="shared" si="20" ref="B185:B200">C184+0.0051</f>
        <v>14.8551</v>
      </c>
      <c r="C185" s="34">
        <v>14.88</v>
      </c>
      <c r="D185" s="24">
        <f t="shared" si="19"/>
        <v>0.0019847832222222228</v>
      </c>
      <c r="E185" s="36">
        <v>0.0019898148148148154</v>
      </c>
      <c r="F185" s="18">
        <v>117</v>
      </c>
      <c r="G185" s="52">
        <f t="shared" si="14"/>
        <v>561</v>
      </c>
      <c r="H185" s="34">
        <v>12.35</v>
      </c>
      <c r="I185" s="34">
        <v>63.19</v>
      </c>
      <c r="J185" s="18">
        <v>183</v>
      </c>
      <c r="M185" s="50"/>
      <c r="N185" s="51"/>
      <c r="O185" s="51"/>
    </row>
    <row r="186" spans="2:15" ht="12.75">
      <c r="B186" s="23">
        <f t="shared" si="20"/>
        <v>14.885100000000001</v>
      </c>
      <c r="C186" s="34">
        <v>14.91</v>
      </c>
      <c r="D186" s="24">
        <f t="shared" si="19"/>
        <v>0.0019898758148148153</v>
      </c>
      <c r="E186" s="36">
        <v>0.001994907407407408</v>
      </c>
      <c r="F186" s="18">
        <v>116</v>
      </c>
      <c r="G186" s="52">
        <v>563</v>
      </c>
      <c r="H186" s="34">
        <v>12.39</v>
      </c>
      <c r="I186" s="34">
        <v>63.46</v>
      </c>
      <c r="J186" s="18">
        <v>184</v>
      </c>
      <c r="M186" s="50"/>
      <c r="N186" s="51"/>
      <c r="O186" s="51"/>
    </row>
    <row r="187" spans="2:15" ht="12.75">
      <c r="B187" s="23">
        <f t="shared" si="20"/>
        <v>14.9151</v>
      </c>
      <c r="C187" s="34">
        <v>14.94</v>
      </c>
      <c r="D187" s="24">
        <f t="shared" si="19"/>
        <v>0.001994968407407408</v>
      </c>
      <c r="E187" s="36">
        <v>0.0020000000000000005</v>
      </c>
      <c r="F187" s="18">
        <v>115</v>
      </c>
      <c r="G187" s="52">
        <f t="shared" si="14"/>
        <v>565</v>
      </c>
      <c r="H187" s="34">
        <v>12.43</v>
      </c>
      <c r="I187" s="34">
        <v>63.74</v>
      </c>
      <c r="J187" s="18">
        <v>185</v>
      </c>
      <c r="M187" s="50"/>
      <c r="N187" s="51"/>
      <c r="O187" s="51"/>
    </row>
    <row r="188" spans="2:15" ht="12.75">
      <c r="B188" s="23">
        <f t="shared" si="20"/>
        <v>14.9451</v>
      </c>
      <c r="C188" s="34">
        <v>14.97</v>
      </c>
      <c r="D188" s="24">
        <f t="shared" si="19"/>
        <v>0.0020000610000000005</v>
      </c>
      <c r="E188" s="36">
        <v>0.002005092592592593</v>
      </c>
      <c r="F188" s="18">
        <v>114</v>
      </c>
      <c r="G188" s="52">
        <v>566</v>
      </c>
      <c r="H188" s="34">
        <v>12.48</v>
      </c>
      <c r="I188" s="34">
        <v>64.01</v>
      </c>
      <c r="J188" s="18">
        <v>186</v>
      </c>
      <c r="M188" s="50"/>
      <c r="N188" s="51"/>
      <c r="O188" s="51"/>
    </row>
    <row r="189" spans="2:15" ht="12.75">
      <c r="B189" s="23">
        <f t="shared" si="20"/>
        <v>14.975100000000001</v>
      </c>
      <c r="C189" s="34">
        <v>15</v>
      </c>
      <c r="D189" s="24">
        <f t="shared" si="19"/>
        <v>0.002005153592592593</v>
      </c>
      <c r="E189" s="36">
        <v>0.0020101851851851856</v>
      </c>
      <c r="F189" s="18">
        <v>113</v>
      </c>
      <c r="G189" s="52">
        <f t="shared" si="14"/>
        <v>568</v>
      </c>
      <c r="H189" s="34">
        <v>12.52</v>
      </c>
      <c r="I189" s="34">
        <v>64.28</v>
      </c>
      <c r="J189" s="18">
        <v>187</v>
      </c>
      <c r="M189" s="50"/>
      <c r="N189" s="51"/>
      <c r="O189" s="51"/>
    </row>
    <row r="190" spans="2:15" ht="12.75">
      <c r="B190" s="23">
        <f t="shared" si="20"/>
        <v>15.0051</v>
      </c>
      <c r="C190" s="34">
        <v>15.04</v>
      </c>
      <c r="D190" s="24">
        <f t="shared" si="19"/>
        <v>0.0020102461851851856</v>
      </c>
      <c r="E190" s="36">
        <v>0.002015277777777778</v>
      </c>
      <c r="F190" s="18">
        <v>112</v>
      </c>
      <c r="G190" s="52">
        <f t="shared" si="14"/>
        <v>570</v>
      </c>
      <c r="H190" s="34">
        <v>12.56</v>
      </c>
      <c r="I190" s="34">
        <v>64.56</v>
      </c>
      <c r="J190" s="18">
        <v>188</v>
      </c>
      <c r="M190" s="50"/>
      <c r="N190" s="51"/>
      <c r="O190" s="51"/>
    </row>
    <row r="191" spans="2:15" ht="12.75">
      <c r="B191" s="23">
        <f t="shared" si="20"/>
        <v>15.0451</v>
      </c>
      <c r="C191" s="34">
        <v>15.07</v>
      </c>
      <c r="D191" s="24">
        <f t="shared" si="19"/>
        <v>0.002015338777777778</v>
      </c>
      <c r="E191" s="36">
        <v>0.0020203703703703707</v>
      </c>
      <c r="F191" s="18">
        <v>111</v>
      </c>
      <c r="G191" s="52">
        <f t="shared" si="14"/>
        <v>572</v>
      </c>
      <c r="H191" s="34">
        <v>12.6</v>
      </c>
      <c r="I191" s="34">
        <v>64.83</v>
      </c>
      <c r="J191" s="18">
        <v>189</v>
      </c>
      <c r="M191" s="50"/>
      <c r="N191" s="51"/>
      <c r="O191" s="51"/>
    </row>
    <row r="192" spans="2:15" ht="12.75">
      <c r="B192" s="23">
        <f t="shared" si="20"/>
        <v>15.0751</v>
      </c>
      <c r="C192" s="34">
        <v>15.1</v>
      </c>
      <c r="D192" s="24">
        <f t="shared" si="19"/>
        <v>0.0020204313703703707</v>
      </c>
      <c r="E192" s="36">
        <v>0.0020254629629629633</v>
      </c>
      <c r="F192" s="18">
        <v>110</v>
      </c>
      <c r="G192" s="52">
        <v>573</v>
      </c>
      <c r="H192" s="34">
        <v>12.65</v>
      </c>
      <c r="I192" s="34">
        <v>65.1</v>
      </c>
      <c r="J192" s="18">
        <v>190</v>
      </c>
      <c r="M192" s="50"/>
      <c r="N192" s="51"/>
      <c r="O192" s="51"/>
    </row>
    <row r="193" spans="2:15" ht="12.75">
      <c r="B193" s="23">
        <f t="shared" si="20"/>
        <v>15.1051</v>
      </c>
      <c r="C193" s="34">
        <v>15.13</v>
      </c>
      <c r="D193" s="24">
        <f>E192+0.000000061</f>
        <v>0.0020255239629629633</v>
      </c>
      <c r="E193" s="36">
        <v>0.002030555555555556</v>
      </c>
      <c r="F193" s="18">
        <v>109</v>
      </c>
      <c r="G193" s="52">
        <f t="shared" si="14"/>
        <v>575</v>
      </c>
      <c r="H193" s="34">
        <v>12.69</v>
      </c>
      <c r="I193" s="34">
        <v>65.38</v>
      </c>
      <c r="J193" s="18">
        <v>191</v>
      </c>
      <c r="M193" s="50"/>
      <c r="N193" s="51"/>
      <c r="O193" s="51"/>
    </row>
    <row r="194" spans="2:15" ht="12.75">
      <c r="B194" s="23">
        <f t="shared" si="20"/>
        <v>15.135100000000001</v>
      </c>
      <c r="C194" s="34">
        <v>15.16</v>
      </c>
      <c r="D194" s="24">
        <f aca="true" t="shared" si="21" ref="D194:D212">E193+0.000000061</f>
        <v>0.002030616555555556</v>
      </c>
      <c r="E194" s="36">
        <v>0.0020356481481481484</v>
      </c>
      <c r="F194" s="18">
        <v>108</v>
      </c>
      <c r="G194" s="52">
        <f t="shared" si="14"/>
        <v>577</v>
      </c>
      <c r="H194" s="34">
        <v>12.73</v>
      </c>
      <c r="I194" s="34">
        <v>65.65</v>
      </c>
      <c r="J194" s="18">
        <v>192</v>
      </c>
      <c r="M194" s="50"/>
      <c r="N194" s="51"/>
      <c r="O194" s="51"/>
    </row>
    <row r="195" spans="2:15" ht="12.75">
      <c r="B195" s="23">
        <f t="shared" si="20"/>
        <v>15.1651</v>
      </c>
      <c r="C195" s="34">
        <v>15.19</v>
      </c>
      <c r="D195" s="24">
        <f t="shared" si="21"/>
        <v>0.0020357091481481484</v>
      </c>
      <c r="E195" s="36">
        <v>0.002040740740740741</v>
      </c>
      <c r="F195" s="18">
        <v>107</v>
      </c>
      <c r="G195" s="52">
        <f t="shared" si="14"/>
        <v>579</v>
      </c>
      <c r="H195" s="34">
        <v>12.78</v>
      </c>
      <c r="I195" s="34">
        <v>65.92</v>
      </c>
      <c r="J195" s="18">
        <v>193</v>
      </c>
      <c r="M195" s="50"/>
      <c r="N195" s="51"/>
      <c r="O195" s="51"/>
    </row>
    <row r="196" spans="2:15" ht="12.75">
      <c r="B196" s="23">
        <f t="shared" si="20"/>
        <v>15.1951</v>
      </c>
      <c r="C196" s="34">
        <v>15.22</v>
      </c>
      <c r="D196" s="24">
        <f t="shared" si="21"/>
        <v>0.002040801740740741</v>
      </c>
      <c r="E196" s="36">
        <v>0.0020458333333333335</v>
      </c>
      <c r="F196" s="18">
        <v>106</v>
      </c>
      <c r="G196" s="52">
        <v>580</v>
      </c>
      <c r="H196" s="34">
        <v>12.82</v>
      </c>
      <c r="I196" s="34">
        <v>66.2</v>
      </c>
      <c r="J196" s="18">
        <v>194</v>
      </c>
      <c r="M196" s="50"/>
      <c r="N196" s="51"/>
      <c r="O196" s="51"/>
    </row>
    <row r="197" spans="2:15" ht="12.75">
      <c r="B197" s="23">
        <f>C196+0.0051</f>
        <v>15.225100000000001</v>
      </c>
      <c r="C197" s="34">
        <v>15.25</v>
      </c>
      <c r="D197" s="24">
        <f t="shared" si="21"/>
        <v>0.0020458943333333335</v>
      </c>
      <c r="E197" s="36">
        <v>0.002050925925925926</v>
      </c>
      <c r="F197" s="18">
        <v>105</v>
      </c>
      <c r="G197" s="52">
        <f t="shared" si="14"/>
        <v>582</v>
      </c>
      <c r="H197" s="34">
        <v>12.86</v>
      </c>
      <c r="I197" s="34">
        <v>66.47</v>
      </c>
      <c r="J197" s="18">
        <v>195</v>
      </c>
      <c r="M197" s="50"/>
      <c r="N197" s="51"/>
      <c r="O197" s="51"/>
    </row>
    <row r="198" spans="2:15" ht="12.75">
      <c r="B198" s="23">
        <f t="shared" si="20"/>
        <v>15.2551</v>
      </c>
      <c r="C198" s="34">
        <v>15.29</v>
      </c>
      <c r="D198" s="24">
        <f t="shared" si="21"/>
        <v>0.002050986925925926</v>
      </c>
      <c r="E198" s="36">
        <v>0.0020560185185185187</v>
      </c>
      <c r="F198" s="18">
        <v>104</v>
      </c>
      <c r="G198" s="52">
        <f t="shared" si="14"/>
        <v>584</v>
      </c>
      <c r="H198" s="34">
        <v>12.91</v>
      </c>
      <c r="I198" s="34">
        <v>66.75</v>
      </c>
      <c r="J198" s="18">
        <v>196</v>
      </c>
      <c r="M198" s="50"/>
      <c r="N198" s="51"/>
      <c r="O198" s="51"/>
    </row>
    <row r="199" spans="2:15" ht="12.75">
      <c r="B199" s="23">
        <f t="shared" si="20"/>
        <v>15.2951</v>
      </c>
      <c r="C199" s="34">
        <v>15.32</v>
      </c>
      <c r="D199" s="24">
        <f t="shared" si="21"/>
        <v>0.0020560795185185186</v>
      </c>
      <c r="E199" s="36">
        <v>0.002061111111111111</v>
      </c>
      <c r="F199" s="18">
        <v>103</v>
      </c>
      <c r="G199" s="52">
        <f t="shared" si="14"/>
        <v>586</v>
      </c>
      <c r="H199" s="34">
        <v>12.95</v>
      </c>
      <c r="I199" s="34">
        <v>67.02</v>
      </c>
      <c r="J199" s="18">
        <v>197</v>
      </c>
      <c r="M199" s="50"/>
      <c r="N199" s="51"/>
      <c r="O199" s="51"/>
    </row>
    <row r="200" spans="2:15" ht="12.75">
      <c r="B200" s="23">
        <f t="shared" si="20"/>
        <v>15.3251</v>
      </c>
      <c r="C200" s="34">
        <v>15.35</v>
      </c>
      <c r="D200" s="24">
        <f t="shared" si="21"/>
        <v>0.002061172111111111</v>
      </c>
      <c r="E200" s="36">
        <v>0.0020662037037037038</v>
      </c>
      <c r="F200" s="18">
        <v>102</v>
      </c>
      <c r="G200" s="52">
        <v>587</v>
      </c>
      <c r="H200" s="34">
        <v>12.99</v>
      </c>
      <c r="I200" s="34">
        <v>67.29</v>
      </c>
      <c r="J200" s="18">
        <v>198</v>
      </c>
      <c r="M200" s="50"/>
      <c r="N200" s="51"/>
      <c r="O200" s="51"/>
    </row>
    <row r="201" spans="2:15" ht="12.75">
      <c r="B201" s="23">
        <f>C200+0.0051</f>
        <v>15.3551</v>
      </c>
      <c r="C201" s="34">
        <v>15.38</v>
      </c>
      <c r="D201" s="24">
        <f t="shared" si="21"/>
        <v>0.0020662647037037038</v>
      </c>
      <c r="E201" s="36">
        <v>0.0020712962962962963</v>
      </c>
      <c r="F201" s="18">
        <v>101</v>
      </c>
      <c r="G201" s="52">
        <f t="shared" si="14"/>
        <v>589</v>
      </c>
      <c r="H201" s="34">
        <v>13.04</v>
      </c>
      <c r="I201" s="34">
        <v>67.57</v>
      </c>
      <c r="J201" s="18">
        <v>199</v>
      </c>
      <c r="M201" s="50"/>
      <c r="N201" s="51"/>
      <c r="O201" s="51"/>
    </row>
    <row r="202" spans="2:15" ht="12.75">
      <c r="B202" s="23">
        <f aca="true" t="shared" si="22" ref="B202:B218">C201+0.0051</f>
        <v>15.385100000000001</v>
      </c>
      <c r="C202" s="32">
        <v>15.41</v>
      </c>
      <c r="D202" s="24">
        <f t="shared" si="21"/>
        <v>0.0020713572962962963</v>
      </c>
      <c r="E202" s="33">
        <v>0.002076388888888889</v>
      </c>
      <c r="F202" s="17">
        <v>100</v>
      </c>
      <c r="G202" s="53">
        <f t="shared" si="14"/>
        <v>591</v>
      </c>
      <c r="H202" s="32">
        <v>13.08</v>
      </c>
      <c r="I202" s="32">
        <v>67.84</v>
      </c>
      <c r="J202" s="17">
        <v>200</v>
      </c>
      <c r="M202" s="48"/>
      <c r="N202" s="49"/>
      <c r="O202" s="49"/>
    </row>
    <row r="203" spans="2:15" ht="12.75">
      <c r="B203" s="23">
        <f t="shared" si="22"/>
        <v>15.4151</v>
      </c>
      <c r="C203" s="34">
        <v>15.44</v>
      </c>
      <c r="D203" s="24">
        <f t="shared" si="21"/>
        <v>0.002076449888888889</v>
      </c>
      <c r="E203" s="36">
        <v>0.002081990740740749</v>
      </c>
      <c r="F203" s="18">
        <v>99</v>
      </c>
      <c r="G203" s="52">
        <f t="shared" si="14"/>
        <v>593</v>
      </c>
      <c r="H203" s="34">
        <v>13.12</v>
      </c>
      <c r="I203" s="34">
        <v>68.08</v>
      </c>
      <c r="J203" s="18">
        <v>201</v>
      </c>
      <c r="M203" s="50"/>
      <c r="N203" s="51"/>
      <c r="O203" s="51"/>
    </row>
    <row r="204" spans="2:15" ht="12.75">
      <c r="B204" s="23">
        <f t="shared" si="22"/>
        <v>15.4451</v>
      </c>
      <c r="C204" s="34">
        <v>15.48</v>
      </c>
      <c r="D204" s="24">
        <f t="shared" si="21"/>
        <v>0.002082051740740749</v>
      </c>
      <c r="E204" s="36">
        <v>0.0020875925925926005</v>
      </c>
      <c r="F204" s="18">
        <v>98</v>
      </c>
      <c r="G204" s="52">
        <v>594</v>
      </c>
      <c r="H204" s="34">
        <v>13.16</v>
      </c>
      <c r="I204" s="34">
        <v>68.33</v>
      </c>
      <c r="J204" s="18">
        <v>202</v>
      </c>
      <c r="M204" s="50"/>
      <c r="N204" s="51"/>
      <c r="O204" s="51"/>
    </row>
    <row r="205" spans="2:15" ht="12.75">
      <c r="B205" s="23">
        <f t="shared" si="22"/>
        <v>15.485100000000001</v>
      </c>
      <c r="C205" s="34">
        <v>15.51</v>
      </c>
      <c r="D205" s="24">
        <f t="shared" si="21"/>
        <v>0.0020876535925926005</v>
      </c>
      <c r="E205" s="36">
        <v>0.002093194444444452</v>
      </c>
      <c r="F205" s="18">
        <v>97</v>
      </c>
      <c r="G205" s="52">
        <f t="shared" si="14"/>
        <v>596</v>
      </c>
      <c r="H205" s="34">
        <v>13.2</v>
      </c>
      <c r="I205" s="34">
        <v>68.57</v>
      </c>
      <c r="J205" s="18">
        <v>203</v>
      </c>
      <c r="M205" s="50"/>
      <c r="N205" s="51"/>
      <c r="O205" s="51"/>
    </row>
    <row r="206" spans="2:15" ht="12.75">
      <c r="B206" s="23">
        <f t="shared" si="22"/>
        <v>15.5151</v>
      </c>
      <c r="C206" s="34">
        <v>15.55</v>
      </c>
      <c r="D206" s="24">
        <f t="shared" si="21"/>
        <v>0.002093255444444452</v>
      </c>
      <c r="E206" s="36">
        <v>0.002098796296296304</v>
      </c>
      <c r="F206" s="18">
        <v>96</v>
      </c>
      <c r="G206" s="52">
        <v>597</v>
      </c>
      <c r="H206" s="34">
        <v>13.23</v>
      </c>
      <c r="I206" s="34">
        <v>68.81</v>
      </c>
      <c r="J206" s="18">
        <v>204</v>
      </c>
      <c r="M206" s="50"/>
      <c r="N206" s="51"/>
      <c r="O206" s="51"/>
    </row>
    <row r="207" spans="2:15" ht="12.75">
      <c r="B207" s="23">
        <f t="shared" si="22"/>
        <v>15.555100000000001</v>
      </c>
      <c r="C207" s="34">
        <v>15.58</v>
      </c>
      <c r="D207" s="24">
        <f t="shared" si="21"/>
        <v>0.002098857296296304</v>
      </c>
      <c r="E207" s="36">
        <v>0.0021043981481481556</v>
      </c>
      <c r="F207" s="18">
        <v>95</v>
      </c>
      <c r="G207" s="52">
        <f aca="true" t="shared" si="23" ref="G207:G252">G206+2</f>
        <v>599</v>
      </c>
      <c r="H207" s="34">
        <v>13.27</v>
      </c>
      <c r="I207" s="34">
        <v>69.06</v>
      </c>
      <c r="J207" s="18">
        <v>205</v>
      </c>
      <c r="M207" s="50"/>
      <c r="N207" s="51"/>
      <c r="O207" s="51"/>
    </row>
    <row r="208" spans="2:15" ht="12.75">
      <c r="B208" s="23">
        <f t="shared" si="22"/>
        <v>15.5851</v>
      </c>
      <c r="C208" s="34">
        <v>15.62</v>
      </c>
      <c r="D208" s="24">
        <f t="shared" si="21"/>
        <v>0.0021044591481481556</v>
      </c>
      <c r="E208" s="36">
        <v>0.0021100000000000073</v>
      </c>
      <c r="F208" s="18">
        <v>94</v>
      </c>
      <c r="G208" s="52">
        <v>600</v>
      </c>
      <c r="H208" s="34">
        <v>13.31</v>
      </c>
      <c r="I208" s="34">
        <v>69.3</v>
      </c>
      <c r="J208" s="18">
        <v>206</v>
      </c>
      <c r="M208" s="50"/>
      <c r="N208" s="51"/>
      <c r="O208" s="51"/>
    </row>
    <row r="209" spans="2:15" ht="12.75">
      <c r="B209" s="23">
        <f t="shared" si="22"/>
        <v>15.6251</v>
      </c>
      <c r="C209" s="34">
        <v>15.65</v>
      </c>
      <c r="D209" s="24">
        <f t="shared" si="21"/>
        <v>0.0021100610000000073</v>
      </c>
      <c r="E209" s="36">
        <v>0.002115601851851859</v>
      </c>
      <c r="F209" s="18">
        <v>93</v>
      </c>
      <c r="G209" s="52">
        <f t="shared" si="23"/>
        <v>602</v>
      </c>
      <c r="H209" s="34">
        <v>13.35</v>
      </c>
      <c r="I209" s="34">
        <v>69.54</v>
      </c>
      <c r="J209" s="18">
        <v>207</v>
      </c>
      <c r="M209" s="50"/>
      <c r="N209" s="51"/>
      <c r="O209" s="51"/>
    </row>
    <row r="210" spans="2:15" ht="12.75">
      <c r="B210" s="23">
        <f t="shared" si="22"/>
        <v>15.655100000000001</v>
      </c>
      <c r="C210" s="34">
        <v>15.69</v>
      </c>
      <c r="D210" s="24">
        <f t="shared" si="21"/>
        <v>0.002115662851851859</v>
      </c>
      <c r="E210" s="36">
        <v>0.0021212037037037106</v>
      </c>
      <c r="F210" s="18">
        <v>92</v>
      </c>
      <c r="G210" s="52">
        <f t="shared" si="23"/>
        <v>604</v>
      </c>
      <c r="H210" s="34">
        <v>13.39</v>
      </c>
      <c r="I210" s="34">
        <v>69.79</v>
      </c>
      <c r="J210" s="18">
        <v>208</v>
      </c>
      <c r="M210" s="50"/>
      <c r="N210" s="51"/>
      <c r="O210" s="51"/>
    </row>
    <row r="211" spans="2:15" ht="12.75">
      <c r="B211" s="23">
        <f t="shared" si="22"/>
        <v>15.6951</v>
      </c>
      <c r="C211" s="34">
        <v>15.72</v>
      </c>
      <c r="D211" s="24">
        <f t="shared" si="21"/>
        <v>0.0021212647037037106</v>
      </c>
      <c r="E211" s="36">
        <v>0.0021268055555555623</v>
      </c>
      <c r="F211" s="18">
        <v>91</v>
      </c>
      <c r="G211" s="52">
        <v>605</v>
      </c>
      <c r="H211" s="34">
        <v>13.43</v>
      </c>
      <c r="I211" s="34">
        <v>70.03</v>
      </c>
      <c r="J211" s="18">
        <v>209</v>
      </c>
      <c r="M211" s="50"/>
      <c r="N211" s="51"/>
      <c r="O211" s="51"/>
    </row>
    <row r="212" spans="2:15" ht="12.75">
      <c r="B212" s="23">
        <f t="shared" si="22"/>
        <v>15.725100000000001</v>
      </c>
      <c r="C212" s="34">
        <v>15.75</v>
      </c>
      <c r="D212" s="24">
        <f t="shared" si="21"/>
        <v>0.0021268665555555623</v>
      </c>
      <c r="E212" s="36">
        <v>0.002132407407407414</v>
      </c>
      <c r="F212" s="18">
        <v>90</v>
      </c>
      <c r="G212" s="52">
        <f t="shared" si="23"/>
        <v>607</v>
      </c>
      <c r="H212" s="34">
        <v>13.46</v>
      </c>
      <c r="I212" s="34">
        <v>70.27</v>
      </c>
      <c r="J212" s="18">
        <v>210</v>
      </c>
      <c r="M212" s="50"/>
      <c r="N212" s="51"/>
      <c r="O212" s="51"/>
    </row>
    <row r="213" spans="2:15" ht="12.75">
      <c r="B213" s="23">
        <f t="shared" si="22"/>
        <v>15.7551</v>
      </c>
      <c r="C213" s="34">
        <v>15.79</v>
      </c>
      <c r="D213" s="24">
        <f>E212+0.000000061</f>
        <v>0.002132468407407414</v>
      </c>
      <c r="E213" s="36">
        <v>0.0021380092592592657</v>
      </c>
      <c r="F213" s="18">
        <v>89</v>
      </c>
      <c r="G213" s="52">
        <v>608</v>
      </c>
      <c r="H213" s="34">
        <v>13.5</v>
      </c>
      <c r="I213" s="34">
        <v>70.52</v>
      </c>
      <c r="J213" s="18">
        <v>211</v>
      </c>
      <c r="M213" s="50"/>
      <c r="N213" s="51"/>
      <c r="O213" s="51"/>
    </row>
    <row r="214" spans="2:15" ht="12.75">
      <c r="B214" s="23">
        <f>C213+0.0051</f>
        <v>15.7951</v>
      </c>
      <c r="C214" s="34">
        <v>15.82</v>
      </c>
      <c r="D214" s="24">
        <f aca="true" t="shared" si="24" ref="D214:D233">E213+0.000000061</f>
        <v>0.0021380702592592657</v>
      </c>
      <c r="E214" s="36">
        <v>0.0021436111111111174</v>
      </c>
      <c r="F214" s="18">
        <v>88</v>
      </c>
      <c r="G214" s="52">
        <f t="shared" si="23"/>
        <v>610</v>
      </c>
      <c r="H214" s="34">
        <v>13.54</v>
      </c>
      <c r="I214" s="34">
        <v>70.76</v>
      </c>
      <c r="J214" s="18">
        <v>212</v>
      </c>
      <c r="M214" s="50"/>
      <c r="N214" s="51"/>
      <c r="O214" s="51"/>
    </row>
    <row r="215" spans="2:15" ht="12.75">
      <c r="B215" s="23">
        <f t="shared" si="22"/>
        <v>15.8251</v>
      </c>
      <c r="C215" s="34">
        <v>15.86</v>
      </c>
      <c r="D215" s="24">
        <f t="shared" si="24"/>
        <v>0.0021436721111111174</v>
      </c>
      <c r="E215" s="36">
        <v>0.002149212962962969</v>
      </c>
      <c r="F215" s="18">
        <v>87</v>
      </c>
      <c r="G215" s="52">
        <f t="shared" si="23"/>
        <v>612</v>
      </c>
      <c r="H215" s="34">
        <v>13.58</v>
      </c>
      <c r="I215" s="34">
        <v>71</v>
      </c>
      <c r="J215" s="18">
        <v>213</v>
      </c>
      <c r="M215" s="50"/>
      <c r="N215" s="51"/>
      <c r="O215" s="51"/>
    </row>
    <row r="216" spans="2:15" ht="12.75">
      <c r="B216" s="23">
        <f t="shared" si="22"/>
        <v>15.8651</v>
      </c>
      <c r="C216" s="34">
        <v>15.89</v>
      </c>
      <c r="D216" s="24">
        <f t="shared" si="24"/>
        <v>0.002149273962962969</v>
      </c>
      <c r="E216" s="36">
        <v>0.0021548148148148208</v>
      </c>
      <c r="F216" s="18">
        <v>86</v>
      </c>
      <c r="G216" s="52">
        <v>613</v>
      </c>
      <c r="H216" s="34">
        <v>13.62</v>
      </c>
      <c r="I216" s="34">
        <v>71.24</v>
      </c>
      <c r="J216" s="18">
        <v>214</v>
      </c>
      <c r="M216" s="50"/>
      <c r="N216" s="51"/>
      <c r="O216" s="51"/>
    </row>
    <row r="217" spans="2:15" ht="12.75">
      <c r="B217" s="23">
        <f t="shared" si="22"/>
        <v>15.895100000000001</v>
      </c>
      <c r="C217" s="34">
        <v>15.93</v>
      </c>
      <c r="D217" s="24">
        <f t="shared" si="24"/>
        <v>0.0021548758148148208</v>
      </c>
      <c r="E217" s="36">
        <v>0.0021604166666666725</v>
      </c>
      <c r="F217" s="18">
        <v>85</v>
      </c>
      <c r="G217" s="52">
        <f t="shared" si="23"/>
        <v>615</v>
      </c>
      <c r="H217" s="34">
        <v>13.66</v>
      </c>
      <c r="I217" s="34">
        <v>71.49</v>
      </c>
      <c r="J217" s="18">
        <v>215</v>
      </c>
      <c r="M217" s="50"/>
      <c r="N217" s="51"/>
      <c r="O217" s="51"/>
    </row>
    <row r="218" spans="2:15" ht="12.75">
      <c r="B218" s="23">
        <f t="shared" si="22"/>
        <v>15.9351</v>
      </c>
      <c r="C218" s="34">
        <v>15.96</v>
      </c>
      <c r="D218" s="24">
        <f t="shared" si="24"/>
        <v>0.0021604776666666724</v>
      </c>
      <c r="E218" s="36">
        <v>0.002166018518518524</v>
      </c>
      <c r="F218" s="18">
        <v>84</v>
      </c>
      <c r="G218" s="52">
        <v>616</v>
      </c>
      <c r="H218" s="34">
        <v>13.69</v>
      </c>
      <c r="I218" s="34">
        <v>71.73</v>
      </c>
      <c r="J218" s="18">
        <v>216</v>
      </c>
      <c r="M218" s="50"/>
      <c r="N218" s="51"/>
      <c r="O218" s="51"/>
    </row>
    <row r="219" spans="2:15" ht="12.75">
      <c r="B219" s="23">
        <f>C218+0.0051</f>
        <v>15.965100000000001</v>
      </c>
      <c r="C219" s="34">
        <v>15.99</v>
      </c>
      <c r="D219" s="24">
        <f t="shared" si="24"/>
        <v>0.002166079518518524</v>
      </c>
      <c r="E219" s="36">
        <v>0.002171620370370376</v>
      </c>
      <c r="F219" s="18">
        <v>83</v>
      </c>
      <c r="G219" s="52">
        <f t="shared" si="23"/>
        <v>618</v>
      </c>
      <c r="H219" s="34">
        <v>13.73</v>
      </c>
      <c r="I219" s="34">
        <v>71.97</v>
      </c>
      <c r="J219" s="18">
        <v>217</v>
      </c>
      <c r="M219" s="50"/>
      <c r="N219" s="51"/>
      <c r="O219" s="51"/>
    </row>
    <row r="220" spans="2:15" ht="12.75">
      <c r="B220" s="23">
        <f aca="true" t="shared" si="25" ref="B220:B238">C219+0.0051</f>
        <v>15.9951</v>
      </c>
      <c r="C220" s="34">
        <v>16.03</v>
      </c>
      <c r="D220" s="24">
        <f t="shared" si="24"/>
        <v>0.002171681370370376</v>
      </c>
      <c r="E220" s="36">
        <v>0.0021772222222222275</v>
      </c>
      <c r="F220" s="18">
        <v>82</v>
      </c>
      <c r="G220" s="52">
        <v>619</v>
      </c>
      <c r="H220" s="34">
        <v>13.77</v>
      </c>
      <c r="I220" s="34">
        <v>72.22</v>
      </c>
      <c r="J220" s="18">
        <v>218</v>
      </c>
      <c r="M220" s="50"/>
      <c r="N220" s="51"/>
      <c r="O220" s="51"/>
    </row>
    <row r="221" spans="2:15" ht="12.75">
      <c r="B221" s="23">
        <f t="shared" si="25"/>
        <v>16.0351</v>
      </c>
      <c r="C221" s="34">
        <v>16.06</v>
      </c>
      <c r="D221" s="24">
        <f t="shared" si="24"/>
        <v>0.0021772832222222275</v>
      </c>
      <c r="E221" s="36">
        <v>0.002182824074074079</v>
      </c>
      <c r="F221" s="18">
        <v>81</v>
      </c>
      <c r="G221" s="52">
        <f t="shared" si="23"/>
        <v>621</v>
      </c>
      <c r="H221" s="34">
        <v>13.81</v>
      </c>
      <c r="I221" s="34">
        <v>72.46</v>
      </c>
      <c r="J221" s="18">
        <v>219</v>
      </c>
      <c r="M221" s="50"/>
      <c r="N221" s="51"/>
      <c r="O221" s="51"/>
    </row>
    <row r="222" spans="2:15" ht="12.75">
      <c r="B222" s="23">
        <f t="shared" si="25"/>
        <v>16.065099999999997</v>
      </c>
      <c r="C222" s="34">
        <v>16.1</v>
      </c>
      <c r="D222" s="24">
        <f t="shared" si="24"/>
        <v>0.002182885074074079</v>
      </c>
      <c r="E222" s="36">
        <v>0.002188425925925931</v>
      </c>
      <c r="F222" s="18">
        <v>80</v>
      </c>
      <c r="G222" s="52">
        <f t="shared" si="23"/>
        <v>623</v>
      </c>
      <c r="H222" s="34">
        <v>13.85</v>
      </c>
      <c r="I222" s="34">
        <v>72.7</v>
      </c>
      <c r="J222" s="18">
        <v>220</v>
      </c>
      <c r="M222" s="50"/>
      <c r="N222" s="51"/>
      <c r="O222" s="51"/>
    </row>
    <row r="223" spans="2:15" ht="12.75">
      <c r="B223" s="23">
        <f t="shared" si="25"/>
        <v>16.1051</v>
      </c>
      <c r="C223" s="34">
        <v>16.13</v>
      </c>
      <c r="D223" s="24">
        <f t="shared" si="24"/>
        <v>0.002188486925925931</v>
      </c>
      <c r="E223" s="36">
        <v>0.0021940277777777826</v>
      </c>
      <c r="F223" s="18">
        <v>79</v>
      </c>
      <c r="G223" s="52">
        <v>624</v>
      </c>
      <c r="H223" s="34">
        <v>13.89</v>
      </c>
      <c r="I223" s="34">
        <v>72.95</v>
      </c>
      <c r="J223" s="18">
        <v>221</v>
      </c>
      <c r="M223" s="50"/>
      <c r="N223" s="51"/>
      <c r="O223" s="51"/>
    </row>
    <row r="224" spans="2:15" ht="12.75">
      <c r="B224" s="23">
        <f t="shared" si="25"/>
        <v>16.135099999999998</v>
      </c>
      <c r="C224" s="34">
        <v>16.17</v>
      </c>
      <c r="D224" s="24">
        <f t="shared" si="24"/>
        <v>0.0021940887777777826</v>
      </c>
      <c r="E224" s="36">
        <v>0.0021996296296296343</v>
      </c>
      <c r="F224" s="18">
        <v>78</v>
      </c>
      <c r="G224" s="52">
        <f t="shared" si="23"/>
        <v>626</v>
      </c>
      <c r="H224" s="34">
        <v>13.92</v>
      </c>
      <c r="I224" s="34">
        <v>73.19</v>
      </c>
      <c r="J224" s="18">
        <v>222</v>
      </c>
      <c r="M224" s="50"/>
      <c r="N224" s="51"/>
      <c r="O224" s="51"/>
    </row>
    <row r="225" spans="2:15" ht="12.75">
      <c r="B225" s="23">
        <f t="shared" si="25"/>
        <v>16.1751</v>
      </c>
      <c r="C225" s="34">
        <v>16.2</v>
      </c>
      <c r="D225" s="24">
        <f t="shared" si="24"/>
        <v>0.0021996906296296343</v>
      </c>
      <c r="E225" s="36">
        <v>0.002205231481481486</v>
      </c>
      <c r="F225" s="18">
        <v>77</v>
      </c>
      <c r="G225" s="52">
        <v>627</v>
      </c>
      <c r="H225" s="34">
        <v>13.96</v>
      </c>
      <c r="I225" s="34">
        <v>73.43</v>
      </c>
      <c r="J225" s="18">
        <v>223</v>
      </c>
      <c r="M225" s="50"/>
      <c r="N225" s="51"/>
      <c r="O225" s="51"/>
    </row>
    <row r="226" spans="2:15" ht="12.75">
      <c r="B226" s="23">
        <f t="shared" si="25"/>
        <v>16.205099999999998</v>
      </c>
      <c r="C226" s="34">
        <v>16.24</v>
      </c>
      <c r="D226" s="24">
        <f t="shared" si="24"/>
        <v>0.002205292481481486</v>
      </c>
      <c r="E226" s="36">
        <v>0.0022108333333333377</v>
      </c>
      <c r="F226" s="18">
        <v>76</v>
      </c>
      <c r="G226" s="52">
        <f t="shared" si="23"/>
        <v>629</v>
      </c>
      <c r="H226" s="34">
        <v>14</v>
      </c>
      <c r="I226" s="34">
        <v>73.68</v>
      </c>
      <c r="J226" s="18">
        <v>224</v>
      </c>
      <c r="M226" s="50"/>
      <c r="N226" s="51"/>
      <c r="O226" s="51"/>
    </row>
    <row r="227" spans="2:15" ht="12.75">
      <c r="B227" s="23">
        <f t="shared" si="25"/>
        <v>16.245099999999997</v>
      </c>
      <c r="C227" s="34">
        <v>16.27</v>
      </c>
      <c r="D227" s="24">
        <f t="shared" si="24"/>
        <v>0.0022108943333333376</v>
      </c>
      <c r="E227" s="36">
        <v>0.0022164351851851893</v>
      </c>
      <c r="F227" s="18">
        <v>75</v>
      </c>
      <c r="G227" s="52">
        <f t="shared" si="23"/>
        <v>631</v>
      </c>
      <c r="H227" s="34">
        <v>14.04</v>
      </c>
      <c r="I227" s="34">
        <v>73.92</v>
      </c>
      <c r="J227" s="18">
        <v>225</v>
      </c>
      <c r="M227" s="50"/>
      <c r="N227" s="51"/>
      <c r="O227" s="51"/>
    </row>
    <row r="228" spans="2:15" ht="12.75">
      <c r="B228" s="23">
        <f t="shared" si="25"/>
        <v>16.2751</v>
      </c>
      <c r="C228" s="34">
        <v>16.3</v>
      </c>
      <c r="D228" s="24">
        <f t="shared" si="24"/>
        <v>0.0022164961851851893</v>
      </c>
      <c r="E228" s="36">
        <v>0.002222037037037041</v>
      </c>
      <c r="F228" s="18">
        <v>74</v>
      </c>
      <c r="G228" s="52">
        <v>632</v>
      </c>
      <c r="H228" s="34">
        <v>14.08</v>
      </c>
      <c r="I228" s="34">
        <v>74.16</v>
      </c>
      <c r="J228" s="18">
        <v>226</v>
      </c>
      <c r="M228" s="50"/>
      <c r="N228" s="51"/>
      <c r="O228" s="51"/>
    </row>
    <row r="229" spans="2:15" ht="12.75">
      <c r="B229" s="23">
        <f t="shared" si="25"/>
        <v>16.3051</v>
      </c>
      <c r="C229" s="34">
        <v>16.34</v>
      </c>
      <c r="D229" s="24">
        <f t="shared" si="24"/>
        <v>0.002222098037037041</v>
      </c>
      <c r="E229" s="36">
        <v>0.0022276388888888927</v>
      </c>
      <c r="F229" s="18">
        <v>73</v>
      </c>
      <c r="G229" s="52">
        <f t="shared" si="23"/>
        <v>634</v>
      </c>
      <c r="H229" s="34">
        <v>14.12</v>
      </c>
      <c r="I229" s="34">
        <v>74.41</v>
      </c>
      <c r="J229" s="18">
        <v>227</v>
      </c>
      <c r="M229" s="50"/>
      <c r="N229" s="51"/>
      <c r="O229" s="51"/>
    </row>
    <row r="230" spans="2:15" ht="12.75">
      <c r="B230" s="23">
        <f t="shared" si="25"/>
        <v>16.3451</v>
      </c>
      <c r="C230" s="34">
        <v>16.37</v>
      </c>
      <c r="D230" s="24">
        <f t="shared" si="24"/>
        <v>0.0022276998888888927</v>
      </c>
      <c r="E230" s="36">
        <v>0.0022332407407407444</v>
      </c>
      <c r="F230" s="18">
        <v>72</v>
      </c>
      <c r="G230" s="52">
        <v>635</v>
      </c>
      <c r="H230" s="34">
        <v>14.16</v>
      </c>
      <c r="I230" s="34">
        <v>74.65</v>
      </c>
      <c r="J230" s="18">
        <v>228</v>
      </c>
      <c r="M230" s="50"/>
      <c r="N230" s="51"/>
      <c r="O230" s="51"/>
    </row>
    <row r="231" spans="2:15" ht="12.75">
      <c r="B231" s="23">
        <f t="shared" si="25"/>
        <v>16.3751</v>
      </c>
      <c r="C231" s="34">
        <v>16.41</v>
      </c>
      <c r="D231" s="24">
        <f t="shared" si="24"/>
        <v>0.0022333017407407444</v>
      </c>
      <c r="E231" s="36">
        <v>0.002238842592592596</v>
      </c>
      <c r="F231" s="18">
        <v>71</v>
      </c>
      <c r="G231" s="52">
        <f t="shared" si="23"/>
        <v>637</v>
      </c>
      <c r="H231" s="34">
        <v>14.19</v>
      </c>
      <c r="I231" s="34">
        <v>74.89</v>
      </c>
      <c r="J231" s="18">
        <v>229</v>
      </c>
      <c r="M231" s="50"/>
      <c r="N231" s="51"/>
      <c r="O231" s="51"/>
    </row>
    <row r="232" spans="2:15" ht="12.75">
      <c r="B232" s="23">
        <f>C231+0.0051</f>
        <v>16.4151</v>
      </c>
      <c r="C232" s="34">
        <v>16.44</v>
      </c>
      <c r="D232" s="24">
        <f t="shared" si="24"/>
        <v>0.002238903592592596</v>
      </c>
      <c r="E232" s="36">
        <v>0.0022444444444444478</v>
      </c>
      <c r="F232" s="18">
        <v>70</v>
      </c>
      <c r="G232" s="52">
        <v>638</v>
      </c>
      <c r="H232" s="34">
        <v>14.23</v>
      </c>
      <c r="I232" s="34">
        <v>75.14</v>
      </c>
      <c r="J232" s="18">
        <v>230</v>
      </c>
      <c r="M232" s="50"/>
      <c r="N232" s="51"/>
      <c r="O232" s="51"/>
    </row>
    <row r="233" spans="2:15" ht="12.75">
      <c r="B233" s="23">
        <f t="shared" si="25"/>
        <v>16.4451</v>
      </c>
      <c r="C233" s="34">
        <v>16.48</v>
      </c>
      <c r="D233" s="24">
        <f t="shared" si="24"/>
        <v>0.0022445054444444478</v>
      </c>
      <c r="E233" s="36">
        <v>0.0022500462962962995</v>
      </c>
      <c r="F233" s="18">
        <v>69</v>
      </c>
      <c r="G233" s="52">
        <f t="shared" si="23"/>
        <v>640</v>
      </c>
      <c r="H233" s="34">
        <v>14.27</v>
      </c>
      <c r="I233" s="34">
        <v>75.38</v>
      </c>
      <c r="J233" s="18">
        <v>231</v>
      </c>
      <c r="M233" s="50"/>
      <c r="N233" s="51"/>
      <c r="O233" s="51"/>
    </row>
    <row r="234" spans="2:15" ht="12.75">
      <c r="B234" s="23">
        <f t="shared" si="25"/>
        <v>16.4851</v>
      </c>
      <c r="C234" s="34">
        <v>16.51</v>
      </c>
      <c r="D234" s="24">
        <f>E233+0.000000061</f>
        <v>0.0022501072962962995</v>
      </c>
      <c r="E234" s="36">
        <v>0.002255648148148151</v>
      </c>
      <c r="F234" s="18">
        <v>68</v>
      </c>
      <c r="G234" s="52">
        <f t="shared" si="23"/>
        <v>642</v>
      </c>
      <c r="H234" s="34">
        <v>14.31</v>
      </c>
      <c r="I234" s="34">
        <v>75.62</v>
      </c>
      <c r="J234" s="18">
        <v>232</v>
      </c>
      <c r="M234" s="50"/>
      <c r="N234" s="51"/>
      <c r="O234" s="51"/>
    </row>
    <row r="235" spans="2:15" ht="12.75">
      <c r="B235" s="23">
        <f t="shared" si="25"/>
        <v>16.5151</v>
      </c>
      <c r="C235" s="34">
        <v>16.55</v>
      </c>
      <c r="D235" s="24">
        <f>E234+0.000000061</f>
        <v>0.002255709148148151</v>
      </c>
      <c r="E235" s="36">
        <v>0.002261250000000003</v>
      </c>
      <c r="F235" s="18">
        <v>67</v>
      </c>
      <c r="G235" s="52">
        <v>643</v>
      </c>
      <c r="H235" s="34">
        <v>14.35</v>
      </c>
      <c r="I235" s="34">
        <v>75.87</v>
      </c>
      <c r="J235" s="18">
        <v>233</v>
      </c>
      <c r="M235" s="50"/>
      <c r="N235" s="51"/>
      <c r="O235" s="51"/>
    </row>
    <row r="236" spans="2:15" ht="12.75">
      <c r="B236" s="23">
        <f t="shared" si="25"/>
        <v>16.5551</v>
      </c>
      <c r="C236" s="34">
        <v>16.58</v>
      </c>
      <c r="D236" s="24">
        <f aca="true" t="shared" si="26" ref="D236:D255">E235+0.000000061</f>
        <v>0.002261311000000003</v>
      </c>
      <c r="E236" s="36">
        <v>0.0022668518518518545</v>
      </c>
      <c r="F236" s="18">
        <v>66</v>
      </c>
      <c r="G236" s="52">
        <f t="shared" si="23"/>
        <v>645</v>
      </c>
      <c r="H236" s="34">
        <v>14.39</v>
      </c>
      <c r="I236" s="34">
        <v>76.11</v>
      </c>
      <c r="J236" s="18">
        <v>234</v>
      </c>
      <c r="M236" s="50"/>
      <c r="N236" s="51"/>
      <c r="O236" s="51"/>
    </row>
    <row r="237" spans="2:15" ht="12.75">
      <c r="B237" s="23">
        <f t="shared" si="25"/>
        <v>16.585099999999997</v>
      </c>
      <c r="C237" s="34">
        <v>16.61</v>
      </c>
      <c r="D237" s="24">
        <f t="shared" si="26"/>
        <v>0.0022669128518518545</v>
      </c>
      <c r="E237" s="36">
        <v>0.002272453703703706</v>
      </c>
      <c r="F237" s="18">
        <v>65</v>
      </c>
      <c r="G237" s="52">
        <v>646</v>
      </c>
      <c r="H237" s="34">
        <v>14.42</v>
      </c>
      <c r="I237" s="34">
        <v>76.35</v>
      </c>
      <c r="J237" s="18">
        <v>235</v>
      </c>
      <c r="M237" s="50"/>
      <c r="N237" s="51"/>
      <c r="O237" s="51"/>
    </row>
    <row r="238" spans="2:15" ht="12.75">
      <c r="B238" s="23">
        <f t="shared" si="25"/>
        <v>16.615099999999998</v>
      </c>
      <c r="C238" s="34">
        <v>16.65</v>
      </c>
      <c r="D238" s="24">
        <f t="shared" si="26"/>
        <v>0.002272514703703706</v>
      </c>
      <c r="E238" s="36">
        <v>0.002278055555555558</v>
      </c>
      <c r="F238" s="18">
        <v>64</v>
      </c>
      <c r="G238" s="52">
        <f t="shared" si="23"/>
        <v>648</v>
      </c>
      <c r="H238" s="34">
        <v>14.46</v>
      </c>
      <c r="I238" s="34">
        <v>76.6</v>
      </c>
      <c r="J238" s="18">
        <v>236</v>
      </c>
      <c r="M238" s="50"/>
      <c r="N238" s="51"/>
      <c r="O238" s="51"/>
    </row>
    <row r="239" spans="2:15" ht="12.75">
      <c r="B239" s="23">
        <f>C238+0.0051</f>
        <v>16.655099999999997</v>
      </c>
      <c r="C239" s="34">
        <v>16.68</v>
      </c>
      <c r="D239" s="24">
        <f t="shared" si="26"/>
        <v>0.002278116555555558</v>
      </c>
      <c r="E239" s="36">
        <v>0.0022836574074074096</v>
      </c>
      <c r="F239" s="18">
        <v>63</v>
      </c>
      <c r="G239" s="52">
        <v>649</v>
      </c>
      <c r="H239" s="34">
        <v>14.5</v>
      </c>
      <c r="I239" s="34">
        <v>76.84</v>
      </c>
      <c r="J239" s="18">
        <v>237</v>
      </c>
      <c r="M239" s="50"/>
      <c r="N239" s="51"/>
      <c r="O239" s="51"/>
    </row>
    <row r="240" spans="2:15" ht="12.75">
      <c r="B240" s="23">
        <f aca="true" t="shared" si="27" ref="B240:B262">C239+0.0051</f>
        <v>16.6851</v>
      </c>
      <c r="C240" s="34">
        <v>16.72</v>
      </c>
      <c r="D240" s="24">
        <f t="shared" si="26"/>
        <v>0.0022837184074074096</v>
      </c>
      <c r="E240" s="36">
        <v>0.0022892592592592613</v>
      </c>
      <c r="F240" s="18">
        <v>62</v>
      </c>
      <c r="G240" s="52">
        <f t="shared" si="23"/>
        <v>651</v>
      </c>
      <c r="H240" s="34">
        <v>14.54</v>
      </c>
      <c r="I240" s="34">
        <v>77.08</v>
      </c>
      <c r="J240" s="18">
        <v>238</v>
      </c>
      <c r="M240" s="50"/>
      <c r="N240" s="51"/>
      <c r="O240" s="51"/>
    </row>
    <row r="241" spans="2:15" ht="12.75">
      <c r="B241" s="23">
        <f t="shared" si="27"/>
        <v>16.725099999999998</v>
      </c>
      <c r="C241" s="34">
        <v>16.75</v>
      </c>
      <c r="D241" s="24">
        <f t="shared" si="26"/>
        <v>0.0022893202592592613</v>
      </c>
      <c r="E241" s="36">
        <v>0.002294861111111113</v>
      </c>
      <c r="F241" s="18">
        <v>61</v>
      </c>
      <c r="G241" s="52">
        <f t="shared" si="23"/>
        <v>653</v>
      </c>
      <c r="H241" s="34">
        <v>14.58</v>
      </c>
      <c r="I241" s="34">
        <v>77.32</v>
      </c>
      <c r="J241" s="18">
        <v>239</v>
      </c>
      <c r="M241" s="50"/>
      <c r="N241" s="51"/>
      <c r="O241" s="51"/>
    </row>
    <row r="242" spans="2:15" ht="12.75">
      <c r="B242" s="23">
        <f t="shared" si="27"/>
        <v>16.7551</v>
      </c>
      <c r="C242" s="34">
        <v>16.79</v>
      </c>
      <c r="D242" s="24">
        <f t="shared" si="26"/>
        <v>0.002294922111111113</v>
      </c>
      <c r="E242" s="36">
        <v>0.0023004629629629647</v>
      </c>
      <c r="F242" s="18">
        <v>60</v>
      </c>
      <c r="G242" s="52">
        <v>654</v>
      </c>
      <c r="H242" s="34">
        <v>14.62</v>
      </c>
      <c r="I242" s="34">
        <v>77.57</v>
      </c>
      <c r="J242" s="18">
        <v>240</v>
      </c>
      <c r="M242" s="50"/>
      <c r="N242" s="51"/>
      <c r="O242" s="51"/>
    </row>
    <row r="243" spans="2:15" ht="12.75">
      <c r="B243" s="23">
        <f t="shared" si="27"/>
        <v>16.795099999999998</v>
      </c>
      <c r="C243" s="34">
        <v>16.82</v>
      </c>
      <c r="D243" s="24">
        <f t="shared" si="26"/>
        <v>0.0023005239629629646</v>
      </c>
      <c r="E243" s="36">
        <v>0.0023060648148148163</v>
      </c>
      <c r="F243" s="18">
        <v>59</v>
      </c>
      <c r="G243" s="52">
        <f t="shared" si="23"/>
        <v>656</v>
      </c>
      <c r="H243" s="34">
        <v>14.65</v>
      </c>
      <c r="I243" s="34">
        <v>77.81</v>
      </c>
      <c r="J243" s="16">
        <v>241</v>
      </c>
      <c r="M243" s="50"/>
      <c r="N243" s="51"/>
      <c r="O243" s="51"/>
    </row>
    <row r="244" spans="2:15" ht="12.75">
      <c r="B244" s="23">
        <f t="shared" si="27"/>
        <v>16.8251</v>
      </c>
      <c r="C244" s="34">
        <v>16.85</v>
      </c>
      <c r="D244" s="24">
        <f t="shared" si="26"/>
        <v>0.0023061258148148163</v>
      </c>
      <c r="E244" s="36">
        <v>0.002311666666666668</v>
      </c>
      <c r="F244" s="18">
        <v>58</v>
      </c>
      <c r="G244" s="52">
        <v>657</v>
      </c>
      <c r="H244" s="34">
        <v>14.69</v>
      </c>
      <c r="I244" s="34">
        <v>78.05</v>
      </c>
      <c r="J244" s="16">
        <v>242</v>
      </c>
      <c r="M244" s="50"/>
      <c r="N244" s="51"/>
      <c r="O244" s="51"/>
    </row>
    <row r="245" spans="2:15" ht="12.75">
      <c r="B245" s="23">
        <f t="shared" si="27"/>
        <v>16.8551</v>
      </c>
      <c r="C245" s="34">
        <v>16.89</v>
      </c>
      <c r="D245" s="24">
        <f t="shared" si="26"/>
        <v>0.002311727666666668</v>
      </c>
      <c r="E245" s="36">
        <v>0.0023172685185185197</v>
      </c>
      <c r="F245" s="18">
        <v>57</v>
      </c>
      <c r="G245" s="52">
        <f t="shared" si="23"/>
        <v>659</v>
      </c>
      <c r="H245" s="34">
        <v>14.73</v>
      </c>
      <c r="I245" s="34">
        <v>78.3</v>
      </c>
      <c r="J245" s="16">
        <v>243</v>
      </c>
      <c r="M245" s="50"/>
      <c r="N245" s="51"/>
      <c r="O245" s="51"/>
    </row>
    <row r="246" spans="2:15" ht="12.75">
      <c r="B246" s="23">
        <f t="shared" si="27"/>
        <v>16.8951</v>
      </c>
      <c r="C246" s="34">
        <v>16.92</v>
      </c>
      <c r="D246" s="24">
        <f t="shared" si="26"/>
        <v>0.0023173295185185197</v>
      </c>
      <c r="E246" s="36">
        <v>0.0023228703703703714</v>
      </c>
      <c r="F246" s="18">
        <v>56</v>
      </c>
      <c r="G246" s="52">
        <f t="shared" si="23"/>
        <v>661</v>
      </c>
      <c r="H246" s="34">
        <v>14.77</v>
      </c>
      <c r="I246" s="34">
        <v>78.54</v>
      </c>
      <c r="J246" s="16">
        <v>244</v>
      </c>
      <c r="M246" s="50"/>
      <c r="N246" s="51"/>
      <c r="O246" s="51"/>
    </row>
    <row r="247" spans="2:15" ht="12.75">
      <c r="B247" s="23">
        <f t="shared" si="27"/>
        <v>16.9251</v>
      </c>
      <c r="C247" s="34">
        <v>16.96</v>
      </c>
      <c r="D247" s="24">
        <f t="shared" si="26"/>
        <v>0.0023229313703703714</v>
      </c>
      <c r="E247" s="36">
        <v>0.002328472222222223</v>
      </c>
      <c r="F247" s="18">
        <v>55</v>
      </c>
      <c r="G247" s="52">
        <v>662</v>
      </c>
      <c r="H247" s="34">
        <v>14.81</v>
      </c>
      <c r="I247" s="34">
        <v>78.78</v>
      </c>
      <c r="J247" s="16">
        <v>245</v>
      </c>
      <c r="M247" s="50"/>
      <c r="N247" s="51"/>
      <c r="O247" s="51"/>
    </row>
    <row r="248" spans="2:15" ht="12.75">
      <c r="B248" s="23">
        <f t="shared" si="27"/>
        <v>16.9651</v>
      </c>
      <c r="C248" s="34">
        <v>16.99</v>
      </c>
      <c r="D248" s="24">
        <f t="shared" si="26"/>
        <v>0.002328533222222223</v>
      </c>
      <c r="E248" s="36">
        <v>0.0023340740740740748</v>
      </c>
      <c r="F248" s="18">
        <v>54</v>
      </c>
      <c r="G248" s="52">
        <f t="shared" si="23"/>
        <v>664</v>
      </c>
      <c r="H248" s="34">
        <v>14.85</v>
      </c>
      <c r="I248" s="34">
        <v>79.03</v>
      </c>
      <c r="J248" s="16">
        <v>246</v>
      </c>
      <c r="M248" s="50"/>
      <c r="N248" s="51"/>
      <c r="O248" s="51"/>
    </row>
    <row r="249" spans="2:15" ht="12.75">
      <c r="B249" s="23">
        <f t="shared" si="27"/>
        <v>16.995099999999997</v>
      </c>
      <c r="C249" s="34">
        <v>17.03</v>
      </c>
      <c r="D249" s="24">
        <f t="shared" si="26"/>
        <v>0.0023341350740740748</v>
      </c>
      <c r="E249" s="36">
        <v>0.0023396759259259265</v>
      </c>
      <c r="F249" s="18">
        <v>53</v>
      </c>
      <c r="G249" s="52">
        <v>665</v>
      </c>
      <c r="H249" s="34">
        <v>14.88</v>
      </c>
      <c r="I249" s="34">
        <v>79.27</v>
      </c>
      <c r="J249" s="16">
        <v>247</v>
      </c>
      <c r="M249" s="50"/>
      <c r="N249" s="51"/>
      <c r="O249" s="51"/>
    </row>
    <row r="250" spans="2:15" ht="12.75">
      <c r="B250" s="23">
        <f t="shared" si="27"/>
        <v>17.0351</v>
      </c>
      <c r="C250" s="34">
        <v>17.06</v>
      </c>
      <c r="D250" s="24">
        <f t="shared" si="26"/>
        <v>0.0023397369259259265</v>
      </c>
      <c r="E250" s="36">
        <v>0.002345277777777778</v>
      </c>
      <c r="F250" s="18">
        <v>52</v>
      </c>
      <c r="G250" s="52">
        <f t="shared" si="23"/>
        <v>667</v>
      </c>
      <c r="H250" s="34">
        <v>14.92</v>
      </c>
      <c r="I250" s="34">
        <v>79.51</v>
      </c>
      <c r="J250" s="16">
        <v>248</v>
      </c>
      <c r="M250" s="50"/>
      <c r="N250" s="51"/>
      <c r="O250" s="51"/>
    </row>
    <row r="251" spans="2:15" ht="12.75">
      <c r="B251" s="23">
        <f t="shared" si="27"/>
        <v>17.065099999999997</v>
      </c>
      <c r="C251" s="34">
        <v>17.1</v>
      </c>
      <c r="D251" s="24">
        <f t="shared" si="26"/>
        <v>0.002345338777777778</v>
      </c>
      <c r="E251" s="36">
        <v>0.00235087962962963</v>
      </c>
      <c r="F251" s="18">
        <v>51</v>
      </c>
      <c r="G251" s="52">
        <v>668</v>
      </c>
      <c r="H251" s="34">
        <v>14.96</v>
      </c>
      <c r="I251" s="34">
        <v>79.76</v>
      </c>
      <c r="J251" s="16">
        <v>249</v>
      </c>
      <c r="M251" s="50"/>
      <c r="N251" s="51"/>
      <c r="O251" s="51"/>
    </row>
    <row r="252" spans="2:15" ht="12.75">
      <c r="B252" s="23">
        <f>C251+0.0051</f>
        <v>17.1051</v>
      </c>
      <c r="C252" s="32">
        <v>17.13</v>
      </c>
      <c r="D252" s="24">
        <f t="shared" si="26"/>
        <v>0.00235094062962963</v>
      </c>
      <c r="E252" s="33">
        <v>0.0023564814814814815</v>
      </c>
      <c r="F252" s="17">
        <v>50</v>
      </c>
      <c r="G252" s="53">
        <f t="shared" si="23"/>
        <v>670</v>
      </c>
      <c r="H252" s="32">
        <v>15</v>
      </c>
      <c r="I252" s="32">
        <v>80</v>
      </c>
      <c r="J252" s="17">
        <v>250</v>
      </c>
      <c r="M252" s="48"/>
      <c r="N252" s="49"/>
      <c r="O252" s="49"/>
    </row>
    <row r="253" spans="2:10" ht="12.75">
      <c r="B253" s="23">
        <f t="shared" si="27"/>
        <v>17.135099999999998</v>
      </c>
      <c r="C253" s="34">
        <v>17.17</v>
      </c>
      <c r="D253" s="24">
        <f t="shared" si="26"/>
        <v>0.0023565424814814815</v>
      </c>
      <c r="E253" s="36">
        <v>0.0023625925925925863</v>
      </c>
      <c r="F253" s="18">
        <v>49</v>
      </c>
      <c r="G253" s="54">
        <v>672</v>
      </c>
      <c r="H253" s="47">
        <v>15.04</v>
      </c>
      <c r="I253" s="47">
        <v>80.24</v>
      </c>
      <c r="J253" s="16">
        <v>251</v>
      </c>
    </row>
    <row r="254" spans="2:10" ht="12.75">
      <c r="B254" s="23">
        <f t="shared" si="27"/>
        <v>17.1751</v>
      </c>
      <c r="C254" s="34">
        <v>17.2</v>
      </c>
      <c r="D254" s="24">
        <f t="shared" si="26"/>
        <v>0.0023626535925925863</v>
      </c>
      <c r="E254" s="36">
        <v>0.0023687037037036975</v>
      </c>
      <c r="F254" s="18">
        <v>48</v>
      </c>
      <c r="G254" s="55">
        <v>673</v>
      </c>
      <c r="H254" s="47">
        <v>15.08</v>
      </c>
      <c r="I254" s="47">
        <v>80.48</v>
      </c>
      <c r="J254" s="16">
        <v>252</v>
      </c>
    </row>
    <row r="255" spans="2:10" ht="12.75">
      <c r="B255" s="23">
        <f t="shared" si="27"/>
        <v>17.205099999999998</v>
      </c>
      <c r="C255" s="34">
        <v>17.24</v>
      </c>
      <c r="D255" s="24">
        <f t="shared" si="26"/>
        <v>0.0023687647037036975</v>
      </c>
      <c r="E255" s="36">
        <v>0.0023748148148148088</v>
      </c>
      <c r="F255" s="18">
        <v>47</v>
      </c>
      <c r="G255" s="55">
        <v>675</v>
      </c>
      <c r="H255" s="47">
        <v>15.12</v>
      </c>
      <c r="I255" s="47">
        <v>80.72</v>
      </c>
      <c r="J255" s="16">
        <v>253</v>
      </c>
    </row>
    <row r="256" spans="2:10" ht="12.75">
      <c r="B256" s="23">
        <f t="shared" si="27"/>
        <v>17.245099999999997</v>
      </c>
      <c r="C256" s="34">
        <v>17.28</v>
      </c>
      <c r="D256" s="24">
        <f>E255+0.000000061</f>
        <v>0.0023748758148148088</v>
      </c>
      <c r="E256" s="36">
        <v>0.00238092592592592</v>
      </c>
      <c r="F256" s="18">
        <v>46</v>
      </c>
      <c r="G256" s="55">
        <v>676</v>
      </c>
      <c r="H256" s="47">
        <v>15.16</v>
      </c>
      <c r="I256" s="47">
        <v>80.96</v>
      </c>
      <c r="J256" s="16">
        <v>254</v>
      </c>
    </row>
    <row r="257" spans="2:10" ht="12.75">
      <c r="B257" s="23">
        <f t="shared" si="27"/>
        <v>17.2851</v>
      </c>
      <c r="C257" s="34">
        <v>17.32</v>
      </c>
      <c r="D257" s="24">
        <f aca="true" t="shared" si="28" ref="D257:D274">E256+0.000000061</f>
        <v>0.00238098692592592</v>
      </c>
      <c r="E257" s="36">
        <v>0.0023870370370370313</v>
      </c>
      <c r="F257" s="18">
        <v>45</v>
      </c>
      <c r="G257" s="55">
        <v>678</v>
      </c>
      <c r="H257" s="47">
        <v>15.2</v>
      </c>
      <c r="I257" s="47">
        <v>81.2</v>
      </c>
      <c r="J257" s="16">
        <v>255</v>
      </c>
    </row>
    <row r="258" spans="2:10" ht="12.75">
      <c r="B258" s="23">
        <f t="shared" si="27"/>
        <v>17.3251</v>
      </c>
      <c r="C258" s="34">
        <v>17.35</v>
      </c>
      <c r="D258" s="24">
        <f t="shared" si="28"/>
        <v>0.0023870980370370313</v>
      </c>
      <c r="E258" s="36">
        <v>0.0023931481481481425</v>
      </c>
      <c r="F258" s="18">
        <v>44</v>
      </c>
      <c r="G258" s="55">
        <v>679</v>
      </c>
      <c r="H258" s="47">
        <v>15.24</v>
      </c>
      <c r="I258" s="47">
        <v>81.44</v>
      </c>
      <c r="J258" s="16">
        <v>256</v>
      </c>
    </row>
    <row r="259" spans="2:10" ht="12.75">
      <c r="B259" s="23">
        <f t="shared" si="27"/>
        <v>17.3551</v>
      </c>
      <c r="C259" s="34">
        <v>17.39</v>
      </c>
      <c r="D259" s="24">
        <f t="shared" si="28"/>
        <v>0.0023932091481481425</v>
      </c>
      <c r="E259" s="36">
        <v>0.0023992592592592538</v>
      </c>
      <c r="F259" s="18">
        <v>43</v>
      </c>
      <c r="G259" s="55">
        <v>681</v>
      </c>
      <c r="H259" s="47">
        <v>15.28</v>
      </c>
      <c r="I259" s="47">
        <v>81.68</v>
      </c>
      <c r="J259" s="16">
        <v>257</v>
      </c>
    </row>
    <row r="260" spans="2:10" ht="12.75">
      <c r="B260" s="23">
        <f t="shared" si="27"/>
        <v>17.3951</v>
      </c>
      <c r="C260" s="34">
        <v>17.43</v>
      </c>
      <c r="D260" s="24">
        <f t="shared" si="28"/>
        <v>0.0023993202592592537</v>
      </c>
      <c r="E260" s="36">
        <v>0.002405370370370365</v>
      </c>
      <c r="F260" s="18">
        <v>42</v>
      </c>
      <c r="G260" s="55">
        <v>683</v>
      </c>
      <c r="H260" s="47">
        <v>15.32</v>
      </c>
      <c r="I260" s="47">
        <v>81.92</v>
      </c>
      <c r="J260" s="16">
        <v>258</v>
      </c>
    </row>
    <row r="261" spans="2:10" ht="12.75">
      <c r="B261" s="23">
        <f t="shared" si="27"/>
        <v>17.4351</v>
      </c>
      <c r="C261" s="34">
        <v>17.47</v>
      </c>
      <c r="D261" s="24">
        <f t="shared" si="28"/>
        <v>0.002405431370370365</v>
      </c>
      <c r="E261" s="36">
        <v>0.0024114814814814763</v>
      </c>
      <c r="F261" s="18">
        <v>41</v>
      </c>
      <c r="G261" s="55">
        <v>684</v>
      </c>
      <c r="H261" s="47">
        <v>15.36</v>
      </c>
      <c r="I261" s="47">
        <v>82.15999999999995</v>
      </c>
      <c r="J261" s="16">
        <v>259</v>
      </c>
    </row>
    <row r="262" spans="2:10" ht="12.75">
      <c r="B262" s="23">
        <f t="shared" si="27"/>
        <v>17.475099999999998</v>
      </c>
      <c r="C262" s="34">
        <v>17.5</v>
      </c>
      <c r="D262" s="24">
        <f t="shared" si="28"/>
        <v>0.0024115424814814762</v>
      </c>
      <c r="E262" s="36">
        <v>0.0024175925925925875</v>
      </c>
      <c r="F262" s="18">
        <v>40</v>
      </c>
      <c r="G262" s="55">
        <v>686</v>
      </c>
      <c r="H262" s="47">
        <v>15.4</v>
      </c>
      <c r="I262" s="47">
        <v>82.39999999999995</v>
      </c>
      <c r="J262" s="16">
        <v>260</v>
      </c>
    </row>
    <row r="263" spans="2:10" ht="12.75">
      <c r="B263" s="23">
        <f>C262+0.0051</f>
        <v>17.5051</v>
      </c>
      <c r="C263" s="34">
        <v>17.54</v>
      </c>
      <c r="D263" s="24">
        <f t="shared" si="28"/>
        <v>0.0024176535925925875</v>
      </c>
      <c r="E263" s="36">
        <v>0.0024237037037036988</v>
      </c>
      <c r="F263" s="18">
        <v>39</v>
      </c>
      <c r="G263" s="55">
        <v>687</v>
      </c>
      <c r="H263" s="47">
        <v>15.44</v>
      </c>
      <c r="I263" s="47">
        <v>82.63999999999994</v>
      </c>
      <c r="J263" s="16">
        <v>261</v>
      </c>
    </row>
    <row r="264" spans="2:10" ht="12.75">
      <c r="B264" s="23">
        <f aca="true" t="shared" si="29" ref="B264:B285">C263+0.0051</f>
        <v>17.545099999999998</v>
      </c>
      <c r="C264" s="34">
        <v>17.58</v>
      </c>
      <c r="D264" s="24">
        <f t="shared" si="28"/>
        <v>0.0024237647037036987</v>
      </c>
      <c r="E264" s="36">
        <v>0.00242981481481481</v>
      </c>
      <c r="F264" s="18">
        <v>38</v>
      </c>
      <c r="G264" s="55">
        <v>689</v>
      </c>
      <c r="H264" s="47">
        <v>15.48</v>
      </c>
      <c r="I264" s="47">
        <v>82.87999999999994</v>
      </c>
      <c r="J264" s="16">
        <v>262</v>
      </c>
    </row>
    <row r="265" spans="2:10" ht="12.75">
      <c r="B265" s="23">
        <f t="shared" si="29"/>
        <v>17.585099999999997</v>
      </c>
      <c r="C265" s="34">
        <v>17.62</v>
      </c>
      <c r="D265" s="24">
        <f t="shared" si="28"/>
        <v>0.00242987581481481</v>
      </c>
      <c r="E265" s="36">
        <v>0.0024359259259259212</v>
      </c>
      <c r="F265" s="18">
        <v>37</v>
      </c>
      <c r="G265" s="55">
        <v>691</v>
      </c>
      <c r="H265" s="47">
        <v>15.52</v>
      </c>
      <c r="I265" s="47">
        <v>83.11999999999993</v>
      </c>
      <c r="J265" s="16">
        <v>263</v>
      </c>
    </row>
    <row r="266" spans="2:10" ht="12.75">
      <c r="B266" s="23">
        <f t="shared" si="29"/>
        <v>17.6251</v>
      </c>
      <c r="C266" s="34">
        <v>17.65</v>
      </c>
      <c r="D266" s="24">
        <f t="shared" si="28"/>
        <v>0.0024359869259259212</v>
      </c>
      <c r="E266" s="36">
        <v>0.0024420370370370325</v>
      </c>
      <c r="F266" s="18">
        <v>36</v>
      </c>
      <c r="G266" s="55">
        <v>692</v>
      </c>
      <c r="H266" s="47">
        <v>15.56</v>
      </c>
      <c r="I266" s="47">
        <v>83.35999999999993</v>
      </c>
      <c r="J266" s="16">
        <v>264</v>
      </c>
    </row>
    <row r="267" spans="2:10" ht="12.75">
      <c r="B267" s="23">
        <f t="shared" si="29"/>
        <v>17.655099999999997</v>
      </c>
      <c r="C267" s="34">
        <v>17.69</v>
      </c>
      <c r="D267" s="24">
        <f t="shared" si="28"/>
        <v>0.0024420980370370325</v>
      </c>
      <c r="E267" s="36">
        <v>0.0024481481481481437</v>
      </c>
      <c r="F267" s="18">
        <v>35</v>
      </c>
      <c r="G267" s="55">
        <v>694</v>
      </c>
      <c r="H267" s="47">
        <v>15.6</v>
      </c>
      <c r="I267" s="47">
        <v>83.59999999999992</v>
      </c>
      <c r="J267" s="16">
        <v>265</v>
      </c>
    </row>
    <row r="268" spans="2:10" ht="12.75">
      <c r="B268" s="23">
        <f t="shared" si="29"/>
        <v>17.6951</v>
      </c>
      <c r="C268" s="34">
        <v>17.73</v>
      </c>
      <c r="D268" s="24">
        <f t="shared" si="28"/>
        <v>0.0024482091481481437</v>
      </c>
      <c r="E268" s="36">
        <v>0.002454259259259255</v>
      </c>
      <c r="F268" s="18">
        <v>34</v>
      </c>
      <c r="G268" s="55">
        <v>695</v>
      </c>
      <c r="H268" s="47">
        <v>15.64</v>
      </c>
      <c r="I268" s="47">
        <v>83.83999999999992</v>
      </c>
      <c r="J268" s="16">
        <v>266</v>
      </c>
    </row>
    <row r="269" spans="2:10" ht="12.75">
      <c r="B269" s="23">
        <f t="shared" si="29"/>
        <v>17.7351</v>
      </c>
      <c r="C269" s="34">
        <v>17.77</v>
      </c>
      <c r="D269" s="24">
        <f t="shared" si="28"/>
        <v>0.002454320259259255</v>
      </c>
      <c r="E269" s="36">
        <v>0.0024603703703703662</v>
      </c>
      <c r="F269" s="18">
        <v>33</v>
      </c>
      <c r="G269" s="55">
        <v>697</v>
      </c>
      <c r="H269" s="47">
        <v>15.68</v>
      </c>
      <c r="I269" s="47">
        <v>84.07999999999991</v>
      </c>
      <c r="J269" s="16">
        <v>267</v>
      </c>
    </row>
    <row r="270" spans="2:10" ht="12.75">
      <c r="B270" s="23">
        <f t="shared" si="29"/>
        <v>17.7751</v>
      </c>
      <c r="C270" s="34">
        <v>17.8</v>
      </c>
      <c r="D270" s="24">
        <f t="shared" si="28"/>
        <v>0.0024604313703703662</v>
      </c>
      <c r="E270" s="36">
        <v>0.0024664814814814775</v>
      </c>
      <c r="F270" s="18">
        <v>32</v>
      </c>
      <c r="G270" s="55">
        <v>698</v>
      </c>
      <c r="H270" s="47">
        <v>15.72</v>
      </c>
      <c r="I270" s="47">
        <v>84.31999999999991</v>
      </c>
      <c r="J270" s="16">
        <v>268</v>
      </c>
    </row>
    <row r="271" spans="2:10" ht="12.75">
      <c r="B271" s="23">
        <f t="shared" si="29"/>
        <v>17.8051</v>
      </c>
      <c r="C271" s="34">
        <v>17.84</v>
      </c>
      <c r="D271" s="24">
        <f t="shared" si="28"/>
        <v>0.0024665424814814775</v>
      </c>
      <c r="E271" s="36">
        <v>0.0024725925925925887</v>
      </c>
      <c r="F271" s="18">
        <v>31</v>
      </c>
      <c r="G271" s="55">
        <v>700</v>
      </c>
      <c r="H271" s="47">
        <v>15.76</v>
      </c>
      <c r="I271" s="47">
        <v>84.5599999999999</v>
      </c>
      <c r="J271" s="16">
        <v>269</v>
      </c>
    </row>
    <row r="272" spans="2:10" ht="12.75">
      <c r="B272" s="23">
        <f t="shared" si="29"/>
        <v>17.8451</v>
      </c>
      <c r="C272" s="34">
        <v>17.88</v>
      </c>
      <c r="D272" s="24">
        <f t="shared" si="28"/>
        <v>0.0024726535925925887</v>
      </c>
      <c r="E272" s="36">
        <v>0.0024787037037037</v>
      </c>
      <c r="F272" s="18">
        <v>30</v>
      </c>
      <c r="G272" s="55">
        <v>702</v>
      </c>
      <c r="H272" s="47">
        <v>15.8</v>
      </c>
      <c r="I272" s="47">
        <v>84.7999999999999</v>
      </c>
      <c r="J272" s="16">
        <v>270</v>
      </c>
    </row>
    <row r="273" spans="2:10" ht="12.75">
      <c r="B273" s="23">
        <f t="shared" si="29"/>
        <v>17.885099999999998</v>
      </c>
      <c r="C273" s="34">
        <v>17.92</v>
      </c>
      <c r="D273" s="24">
        <f t="shared" si="28"/>
        <v>0.0024787647037037</v>
      </c>
      <c r="E273" s="36">
        <v>0.0024848148148148112</v>
      </c>
      <c r="F273" s="18">
        <v>29</v>
      </c>
      <c r="G273" s="55">
        <v>703</v>
      </c>
      <c r="H273" s="47">
        <v>15.84</v>
      </c>
      <c r="I273" s="47">
        <v>85.03999999999989</v>
      </c>
      <c r="J273" s="16">
        <v>271</v>
      </c>
    </row>
    <row r="274" spans="2:10" ht="12.75">
      <c r="B274" s="23">
        <f t="shared" si="29"/>
        <v>17.9251</v>
      </c>
      <c r="C274" s="34">
        <v>17.95</v>
      </c>
      <c r="D274" s="24">
        <f t="shared" si="28"/>
        <v>0.002484875814814811</v>
      </c>
      <c r="E274" s="36">
        <v>0.0024909259259259225</v>
      </c>
      <c r="F274" s="18">
        <v>28</v>
      </c>
      <c r="G274" s="55">
        <v>705</v>
      </c>
      <c r="H274" s="47">
        <v>15.88</v>
      </c>
      <c r="I274" s="47">
        <v>85.27999999999989</v>
      </c>
      <c r="J274" s="16">
        <v>272</v>
      </c>
    </row>
    <row r="275" spans="2:10" ht="12.75">
      <c r="B275" s="23">
        <f t="shared" si="29"/>
        <v>17.955099999999998</v>
      </c>
      <c r="C275" s="34">
        <v>17.99</v>
      </c>
      <c r="D275" s="24">
        <f>E274+0.000000061</f>
        <v>0.0024909869259259225</v>
      </c>
      <c r="E275" s="36">
        <v>0.0024970370370370337</v>
      </c>
      <c r="F275" s="18">
        <v>27</v>
      </c>
      <c r="G275" s="55">
        <v>706</v>
      </c>
      <c r="H275" s="47">
        <v>15.92</v>
      </c>
      <c r="I275" s="47">
        <v>85.51999999999988</v>
      </c>
      <c r="J275" s="16">
        <v>273</v>
      </c>
    </row>
    <row r="276" spans="2:10" ht="12.75">
      <c r="B276" s="23">
        <f>C275+0.0051</f>
        <v>17.995099999999997</v>
      </c>
      <c r="C276" s="34">
        <v>18.03</v>
      </c>
      <c r="D276" s="24">
        <f aca="true" t="shared" si="30" ref="D276:D292">E275+0.000000061</f>
        <v>0.0024970980370370337</v>
      </c>
      <c r="E276" s="36">
        <v>0.002503148148148145</v>
      </c>
      <c r="F276" s="18">
        <v>26</v>
      </c>
      <c r="G276" s="55">
        <v>708</v>
      </c>
      <c r="H276" s="47">
        <v>15.96</v>
      </c>
      <c r="I276" s="47">
        <v>85.75999999999988</v>
      </c>
      <c r="J276" s="16">
        <v>274</v>
      </c>
    </row>
    <row r="277" spans="2:10" ht="12.75">
      <c r="B277" s="23">
        <f t="shared" si="29"/>
        <v>18.0351</v>
      </c>
      <c r="C277" s="34">
        <v>18.07</v>
      </c>
      <c r="D277" s="24">
        <f t="shared" si="30"/>
        <v>0.002503209148148145</v>
      </c>
      <c r="E277" s="36">
        <v>0.0025092592592592562</v>
      </c>
      <c r="F277" s="18">
        <v>25</v>
      </c>
      <c r="G277" s="55">
        <v>710</v>
      </c>
      <c r="H277" s="47">
        <v>16</v>
      </c>
      <c r="I277" s="47">
        <v>85.99999999999987</v>
      </c>
      <c r="J277" s="16">
        <v>275</v>
      </c>
    </row>
    <row r="278" spans="2:10" ht="12.75">
      <c r="B278" s="23">
        <f t="shared" si="29"/>
        <v>18.0751</v>
      </c>
      <c r="C278" s="34">
        <v>18.1</v>
      </c>
      <c r="D278" s="24">
        <f t="shared" si="30"/>
        <v>0.002509320259259256</v>
      </c>
      <c r="E278" s="36">
        <v>0.0025153703703703675</v>
      </c>
      <c r="F278" s="18">
        <v>24</v>
      </c>
      <c r="G278" s="55">
        <v>711</v>
      </c>
      <c r="H278" s="47">
        <v>16.04</v>
      </c>
      <c r="I278" s="47">
        <v>86.23999999999987</v>
      </c>
      <c r="J278" s="16">
        <v>276</v>
      </c>
    </row>
    <row r="279" spans="2:10" ht="12.75">
      <c r="B279" s="23">
        <f t="shared" si="29"/>
        <v>18.1051</v>
      </c>
      <c r="C279" s="34">
        <v>18.14</v>
      </c>
      <c r="D279" s="24">
        <f t="shared" si="30"/>
        <v>0.0025154313703703675</v>
      </c>
      <c r="E279" s="36">
        <v>0.0025214814814814787</v>
      </c>
      <c r="F279" s="18">
        <v>23</v>
      </c>
      <c r="G279" s="55">
        <v>713</v>
      </c>
      <c r="H279" s="47">
        <v>16.08</v>
      </c>
      <c r="I279" s="47">
        <v>86.47999999999986</v>
      </c>
      <c r="J279" s="16">
        <v>277</v>
      </c>
    </row>
    <row r="280" spans="2:10" ht="12.75">
      <c r="B280" s="23">
        <f t="shared" si="29"/>
        <v>18.1451</v>
      </c>
      <c r="C280" s="34">
        <v>18.18</v>
      </c>
      <c r="D280" s="24">
        <f t="shared" si="30"/>
        <v>0.0025215424814814787</v>
      </c>
      <c r="E280" s="36">
        <v>0.00252759259259259</v>
      </c>
      <c r="F280" s="18">
        <v>22</v>
      </c>
      <c r="G280" s="55">
        <v>714</v>
      </c>
      <c r="H280" s="47">
        <v>16.12</v>
      </c>
      <c r="I280" s="47">
        <v>86.71999999999986</v>
      </c>
      <c r="J280" s="16">
        <v>278</v>
      </c>
    </row>
    <row r="281" spans="2:10" ht="12.75">
      <c r="B281" s="23">
        <f t="shared" si="29"/>
        <v>18.1851</v>
      </c>
      <c r="C281" s="34">
        <v>18.21</v>
      </c>
      <c r="D281" s="24">
        <f t="shared" si="30"/>
        <v>0.00252765359259259</v>
      </c>
      <c r="E281" s="36">
        <v>0.002533703703703701</v>
      </c>
      <c r="F281" s="18">
        <v>21</v>
      </c>
      <c r="G281" s="55">
        <v>716</v>
      </c>
      <c r="H281" s="47">
        <v>16.16</v>
      </c>
      <c r="I281" s="47">
        <v>86.95999999999985</v>
      </c>
      <c r="J281" s="16">
        <v>279</v>
      </c>
    </row>
    <row r="282" spans="2:10" ht="12.75">
      <c r="B282" s="23">
        <f t="shared" si="29"/>
        <v>18.2151</v>
      </c>
      <c r="C282" s="34">
        <v>18.25</v>
      </c>
      <c r="D282" s="24">
        <f t="shared" si="30"/>
        <v>0.002533764703703701</v>
      </c>
      <c r="E282" s="36">
        <v>0.0025398148148148125</v>
      </c>
      <c r="F282" s="18">
        <v>20</v>
      </c>
      <c r="G282" s="55">
        <v>717</v>
      </c>
      <c r="H282" s="47">
        <v>16.2</v>
      </c>
      <c r="I282" s="47">
        <v>87.19999999999985</v>
      </c>
      <c r="J282" s="16">
        <v>280</v>
      </c>
    </row>
    <row r="283" spans="2:10" ht="12.75">
      <c r="B283" s="23">
        <f t="shared" si="29"/>
        <v>18.2551</v>
      </c>
      <c r="C283" s="34">
        <v>18.29</v>
      </c>
      <c r="D283" s="24">
        <f t="shared" si="30"/>
        <v>0.0025398758148148124</v>
      </c>
      <c r="E283" s="36">
        <v>0.0025459259259259237</v>
      </c>
      <c r="F283" s="18">
        <v>19</v>
      </c>
      <c r="G283" s="55">
        <v>719</v>
      </c>
      <c r="H283" s="47">
        <v>16.24</v>
      </c>
      <c r="I283" s="47">
        <v>87.43999999999984</v>
      </c>
      <c r="J283" s="16">
        <v>281</v>
      </c>
    </row>
    <row r="284" spans="2:10" ht="12.75">
      <c r="B284" s="23">
        <f t="shared" si="29"/>
        <v>18.295099999999998</v>
      </c>
      <c r="C284" s="34">
        <v>18.33</v>
      </c>
      <c r="D284" s="24">
        <f t="shared" si="30"/>
        <v>0.0025459869259259237</v>
      </c>
      <c r="E284" s="36">
        <v>0.002552037037037035</v>
      </c>
      <c r="F284" s="18">
        <v>18</v>
      </c>
      <c r="G284" s="55">
        <v>721</v>
      </c>
      <c r="H284" s="47">
        <v>16.28</v>
      </c>
      <c r="I284" s="47">
        <v>87.67999999999984</v>
      </c>
      <c r="J284" s="16">
        <v>282</v>
      </c>
    </row>
    <row r="285" spans="2:10" ht="12.75">
      <c r="B285" s="23">
        <f t="shared" si="29"/>
        <v>18.335099999999997</v>
      </c>
      <c r="C285" s="34">
        <v>18.36</v>
      </c>
      <c r="D285" s="24">
        <f t="shared" si="30"/>
        <v>0.002552098037037035</v>
      </c>
      <c r="E285" s="36">
        <v>0.002558148148148146</v>
      </c>
      <c r="F285" s="18">
        <v>17</v>
      </c>
      <c r="G285" s="55">
        <v>722</v>
      </c>
      <c r="H285" s="47">
        <v>16.32</v>
      </c>
      <c r="I285" s="47">
        <v>87.91999999999983</v>
      </c>
      <c r="J285" s="16">
        <v>283</v>
      </c>
    </row>
    <row r="286" spans="2:10" ht="12.75">
      <c r="B286" s="23">
        <f>C285+0.0051</f>
        <v>18.365099999999998</v>
      </c>
      <c r="C286" s="34">
        <v>18.4</v>
      </c>
      <c r="D286" s="24">
        <f t="shared" si="30"/>
        <v>0.002558209148148146</v>
      </c>
      <c r="E286" s="36">
        <v>0.0025642592592592574</v>
      </c>
      <c r="F286" s="18">
        <v>16</v>
      </c>
      <c r="G286" s="55">
        <v>724</v>
      </c>
      <c r="H286" s="47">
        <v>16.36</v>
      </c>
      <c r="I286" s="47">
        <v>88.15999999999983</v>
      </c>
      <c r="J286" s="16">
        <v>284</v>
      </c>
    </row>
    <row r="287" spans="2:10" ht="12.75">
      <c r="B287" s="23">
        <f aca="true" t="shared" si="31" ref="B287:B302">C286+0.0051</f>
        <v>18.405099999999997</v>
      </c>
      <c r="C287" s="34">
        <v>18.44</v>
      </c>
      <c r="D287" s="24">
        <f t="shared" si="30"/>
        <v>0.0025643202592592574</v>
      </c>
      <c r="E287" s="36">
        <v>0.0025703703703703687</v>
      </c>
      <c r="F287" s="18">
        <v>15</v>
      </c>
      <c r="G287" s="55">
        <v>725</v>
      </c>
      <c r="H287" s="47">
        <v>16.4</v>
      </c>
      <c r="I287" s="47">
        <v>88.39999999999982</v>
      </c>
      <c r="J287" s="16">
        <v>285</v>
      </c>
    </row>
    <row r="288" spans="2:10" ht="12.75">
      <c r="B288" s="23">
        <f t="shared" si="31"/>
        <v>18.4451</v>
      </c>
      <c r="C288" s="34">
        <v>18.48</v>
      </c>
      <c r="D288" s="24">
        <f t="shared" si="30"/>
        <v>0.0025704313703703687</v>
      </c>
      <c r="E288" s="36">
        <v>0.00257648148148148</v>
      </c>
      <c r="F288" s="18">
        <v>14</v>
      </c>
      <c r="G288" s="55">
        <v>727</v>
      </c>
      <c r="H288" s="47">
        <v>16.44</v>
      </c>
      <c r="I288" s="47">
        <v>88.63999999999982</v>
      </c>
      <c r="J288" s="16">
        <v>286</v>
      </c>
    </row>
    <row r="289" spans="2:10" ht="12.75">
      <c r="B289" s="23">
        <f t="shared" si="31"/>
        <v>18.4851</v>
      </c>
      <c r="C289" s="34">
        <v>18.51</v>
      </c>
      <c r="D289" s="24">
        <f t="shared" si="30"/>
        <v>0.00257654248148148</v>
      </c>
      <c r="E289" s="36">
        <v>0.002582592592592591</v>
      </c>
      <c r="F289" s="18">
        <v>13</v>
      </c>
      <c r="G289" s="55">
        <v>728</v>
      </c>
      <c r="H289" s="47">
        <v>16.48</v>
      </c>
      <c r="I289" s="47">
        <v>88.87999999999981</v>
      </c>
      <c r="J289" s="16">
        <v>287</v>
      </c>
    </row>
    <row r="290" spans="2:10" ht="12.75">
      <c r="B290" s="23">
        <f t="shared" si="31"/>
        <v>18.5151</v>
      </c>
      <c r="C290" s="34">
        <v>18.55</v>
      </c>
      <c r="D290" s="24">
        <f t="shared" si="30"/>
        <v>0.002582653592592591</v>
      </c>
      <c r="E290" s="36">
        <v>0.0025887037037037024</v>
      </c>
      <c r="F290" s="18">
        <v>12</v>
      </c>
      <c r="G290" s="55">
        <v>730</v>
      </c>
      <c r="H290" s="47">
        <v>16.52</v>
      </c>
      <c r="I290" s="47">
        <v>89.1199999999998</v>
      </c>
      <c r="J290" s="16">
        <v>288</v>
      </c>
    </row>
    <row r="291" spans="2:10" ht="12.75">
      <c r="B291" s="23">
        <f t="shared" si="31"/>
        <v>18.5551</v>
      </c>
      <c r="C291" s="34">
        <v>18.59</v>
      </c>
      <c r="D291" s="24">
        <f t="shared" si="30"/>
        <v>0.0025887647037037024</v>
      </c>
      <c r="E291" s="36">
        <v>0.0025948148148148137</v>
      </c>
      <c r="F291" s="18">
        <v>11</v>
      </c>
      <c r="G291" s="55">
        <v>732</v>
      </c>
      <c r="H291" s="47">
        <v>16.56</v>
      </c>
      <c r="I291" s="47">
        <v>89.3599999999998</v>
      </c>
      <c r="J291" s="16">
        <v>289</v>
      </c>
    </row>
    <row r="292" spans="2:10" ht="12.75">
      <c r="B292" s="23">
        <f t="shared" si="31"/>
        <v>18.5951</v>
      </c>
      <c r="C292" s="34">
        <v>18.63</v>
      </c>
      <c r="D292" s="24">
        <f t="shared" si="30"/>
        <v>0.0025948758148148137</v>
      </c>
      <c r="E292" s="36">
        <v>0.002600925925925925</v>
      </c>
      <c r="F292" s="18">
        <v>10</v>
      </c>
      <c r="G292" s="55">
        <v>733</v>
      </c>
      <c r="H292" s="47">
        <v>16.6</v>
      </c>
      <c r="I292" s="47">
        <v>89.5999999999998</v>
      </c>
      <c r="J292" s="16">
        <v>290</v>
      </c>
    </row>
    <row r="293" spans="2:10" ht="12.75">
      <c r="B293" s="23">
        <f t="shared" si="31"/>
        <v>18.635099999999998</v>
      </c>
      <c r="C293" s="34">
        <v>18.66</v>
      </c>
      <c r="D293" s="24">
        <f>E292+0.000000061</f>
        <v>0.002600986925925925</v>
      </c>
      <c r="E293" s="36">
        <v>0.002607037037037036</v>
      </c>
      <c r="F293" s="18">
        <v>9</v>
      </c>
      <c r="G293" s="55">
        <v>735</v>
      </c>
      <c r="H293" s="47">
        <v>16.64</v>
      </c>
      <c r="I293" s="47">
        <v>89.83999999999979</v>
      </c>
      <c r="J293" s="16">
        <v>291</v>
      </c>
    </row>
    <row r="294" spans="2:10" ht="12.75">
      <c r="B294" s="23">
        <f t="shared" si="31"/>
        <v>18.6651</v>
      </c>
      <c r="C294" s="34">
        <v>18.7</v>
      </c>
      <c r="D294" s="24">
        <f aca="true" t="shared" si="32" ref="D294:D302">E293+0.000000061</f>
        <v>0.002607098037037036</v>
      </c>
      <c r="E294" s="36">
        <v>0.0026131481481481474</v>
      </c>
      <c r="F294" s="18">
        <v>8</v>
      </c>
      <c r="G294" s="55">
        <v>736</v>
      </c>
      <c r="H294" s="47">
        <v>16.68</v>
      </c>
      <c r="I294" s="47">
        <v>90.07999999999979</v>
      </c>
      <c r="J294" s="16">
        <v>292</v>
      </c>
    </row>
    <row r="295" spans="2:10" ht="12.75">
      <c r="B295" s="23">
        <f t="shared" si="31"/>
        <v>18.705099999999998</v>
      </c>
      <c r="C295" s="34">
        <v>18.74</v>
      </c>
      <c r="D295" s="24">
        <f t="shared" si="32"/>
        <v>0.0026132091481481474</v>
      </c>
      <c r="E295" s="36">
        <v>0.0026192592592592587</v>
      </c>
      <c r="F295" s="18">
        <v>7</v>
      </c>
      <c r="G295" s="55">
        <v>738</v>
      </c>
      <c r="H295" s="47">
        <v>16.72</v>
      </c>
      <c r="I295" s="47">
        <v>90.31999999999978</v>
      </c>
      <c r="J295" s="16">
        <v>293</v>
      </c>
    </row>
    <row r="296" spans="2:10" ht="12.75">
      <c r="B296" s="23">
        <f t="shared" si="31"/>
        <v>18.745099999999997</v>
      </c>
      <c r="C296" s="34">
        <v>18.78</v>
      </c>
      <c r="D296" s="24">
        <f t="shared" si="32"/>
        <v>0.0026193202592592587</v>
      </c>
      <c r="E296" s="36">
        <v>0.00262537037037037</v>
      </c>
      <c r="F296" s="18">
        <v>6</v>
      </c>
      <c r="G296" s="55">
        <v>740</v>
      </c>
      <c r="H296" s="47">
        <v>16.76</v>
      </c>
      <c r="I296" s="47">
        <v>90.55999999999977</v>
      </c>
      <c r="J296" s="16">
        <v>294</v>
      </c>
    </row>
    <row r="297" spans="2:10" ht="12.75">
      <c r="B297" s="23">
        <f t="shared" si="31"/>
        <v>18.7851</v>
      </c>
      <c r="C297" s="34">
        <v>18.81</v>
      </c>
      <c r="D297" s="24">
        <f t="shared" si="32"/>
        <v>0.00262543137037037</v>
      </c>
      <c r="E297" s="36">
        <v>0.002631481481481481</v>
      </c>
      <c r="F297" s="18">
        <v>5</v>
      </c>
      <c r="G297" s="55">
        <v>741</v>
      </c>
      <c r="H297" s="47">
        <v>16.8</v>
      </c>
      <c r="I297" s="47">
        <v>90.79999999999977</v>
      </c>
      <c r="J297" s="16">
        <v>295</v>
      </c>
    </row>
    <row r="298" spans="2:10" ht="12.75">
      <c r="B298" s="23">
        <f t="shared" si="31"/>
        <v>18.815099999999997</v>
      </c>
      <c r="C298" s="34">
        <v>18.85</v>
      </c>
      <c r="D298" s="24">
        <f t="shared" si="32"/>
        <v>0.002631542481481481</v>
      </c>
      <c r="E298" s="36">
        <v>0.0026375925925925924</v>
      </c>
      <c r="F298" s="18">
        <v>4</v>
      </c>
      <c r="G298" s="55">
        <v>743</v>
      </c>
      <c r="H298" s="47">
        <v>16.84</v>
      </c>
      <c r="I298" s="47">
        <v>91.03999999999976</v>
      </c>
      <c r="J298" s="16">
        <v>296</v>
      </c>
    </row>
    <row r="299" spans="2:10" ht="12.75">
      <c r="B299" s="23">
        <f>C298+0.0051</f>
        <v>18.8551</v>
      </c>
      <c r="C299" s="34">
        <v>18.89</v>
      </c>
      <c r="D299" s="24">
        <f t="shared" si="32"/>
        <v>0.0026376535925925924</v>
      </c>
      <c r="E299" s="36">
        <v>0.0026437037037037037</v>
      </c>
      <c r="F299" s="18">
        <v>3</v>
      </c>
      <c r="G299" s="55">
        <v>744</v>
      </c>
      <c r="H299" s="47">
        <v>16.88</v>
      </c>
      <c r="I299" s="47">
        <v>91.27999999999976</v>
      </c>
      <c r="J299" s="16">
        <v>297</v>
      </c>
    </row>
    <row r="300" spans="2:10" ht="12.75">
      <c r="B300" s="23">
        <f t="shared" si="31"/>
        <v>18.8951</v>
      </c>
      <c r="C300" s="34">
        <v>18.93</v>
      </c>
      <c r="D300" s="24">
        <f t="shared" si="32"/>
        <v>0.0026437647037037037</v>
      </c>
      <c r="E300" s="36">
        <v>0.002649814814814815</v>
      </c>
      <c r="F300" s="18">
        <v>2</v>
      </c>
      <c r="G300" s="55">
        <v>746</v>
      </c>
      <c r="H300" s="47">
        <v>16.92</v>
      </c>
      <c r="I300" s="47">
        <v>91.51999999999975</v>
      </c>
      <c r="J300" s="16">
        <v>298</v>
      </c>
    </row>
    <row r="301" spans="2:10" ht="12.75">
      <c r="B301" s="23">
        <f t="shared" si="31"/>
        <v>18.9351</v>
      </c>
      <c r="C301" s="34">
        <v>18.96</v>
      </c>
      <c r="D301" s="24">
        <f t="shared" si="32"/>
        <v>0.002649875814814815</v>
      </c>
      <c r="E301" s="36">
        <v>0.002655925925925926</v>
      </c>
      <c r="F301" s="18">
        <v>1</v>
      </c>
      <c r="G301" s="55">
        <v>747</v>
      </c>
      <c r="H301" s="47">
        <v>16.96</v>
      </c>
      <c r="I301" s="47">
        <v>91.75999999999975</v>
      </c>
      <c r="J301" s="16">
        <v>299</v>
      </c>
    </row>
    <row r="302" spans="2:10" ht="12.75">
      <c r="B302" s="23">
        <f t="shared" si="31"/>
        <v>18.9651</v>
      </c>
      <c r="C302" s="34">
        <v>19</v>
      </c>
      <c r="D302" s="24">
        <f t="shared" si="32"/>
        <v>0.002655986925925926</v>
      </c>
      <c r="E302" s="36">
        <v>0.0026620370370370374</v>
      </c>
      <c r="F302" s="18">
        <v>0</v>
      </c>
      <c r="G302" s="56">
        <v>749</v>
      </c>
      <c r="H302" s="45" t="s">
        <v>118</v>
      </c>
      <c r="I302" s="46" t="s">
        <v>119</v>
      </c>
      <c r="J302" s="15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3:D6 D7:D31 D32:D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I27"/>
  <sheetViews>
    <sheetView zoomScalePageLayoutView="0" workbookViewId="0" topLeftCell="A44">
      <selection activeCell="A28" sqref="A28"/>
    </sheetView>
  </sheetViews>
  <sheetFormatPr defaultColWidth="9.140625" defaultRowHeight="12.75"/>
  <cols>
    <col min="1" max="1" width="9.140625" style="60" customWidth="1"/>
    <col min="2" max="2" width="9.140625" style="61" customWidth="1"/>
    <col min="3" max="3" width="9.140625" style="62" customWidth="1"/>
    <col min="4" max="4" width="9.140625" style="63" customWidth="1"/>
    <col min="5" max="5" width="9.140625" style="64" customWidth="1"/>
    <col min="6" max="16384" width="9.140625" style="60" customWidth="1"/>
  </cols>
  <sheetData>
    <row r="4" spans="1:9" s="59" customFormat="1" ht="47.25" customHeight="1">
      <c r="A4" s="70" t="s">
        <v>194</v>
      </c>
      <c r="B4" s="70"/>
      <c r="C4" s="70"/>
      <c r="D4" s="70"/>
      <c r="E4" s="70"/>
      <c r="F4" s="70"/>
      <c r="G4" s="70"/>
      <c r="H4" s="70"/>
      <c r="I4" s="70"/>
    </row>
    <row r="7" spans="1:9" s="59" customFormat="1" ht="36" customHeight="1">
      <c r="A7" s="71" t="s">
        <v>187</v>
      </c>
      <c r="B7" s="71"/>
      <c r="C7" s="71"/>
      <c r="D7" s="71"/>
      <c r="E7" s="71"/>
      <c r="F7" s="71"/>
      <c r="G7" s="71"/>
      <c r="H7" s="71"/>
      <c r="I7" s="71"/>
    </row>
    <row r="9" spans="1:9" s="59" customFormat="1" ht="36" customHeight="1">
      <c r="A9" s="71" t="s">
        <v>188</v>
      </c>
      <c r="B9" s="71"/>
      <c r="C9" s="71"/>
      <c r="D9" s="71"/>
      <c r="E9" s="71"/>
      <c r="F9" s="71"/>
      <c r="G9" s="71"/>
      <c r="H9" s="71"/>
      <c r="I9" s="71"/>
    </row>
    <row r="11" spans="1:9" s="59" customFormat="1" ht="36" customHeight="1">
      <c r="A11" s="72" t="s">
        <v>189</v>
      </c>
      <c r="B11" s="72"/>
      <c r="C11" s="72"/>
      <c r="D11" s="72"/>
      <c r="E11" s="72"/>
      <c r="F11" s="72"/>
      <c r="G11" s="72"/>
      <c r="H11" s="72"/>
      <c r="I11" s="72"/>
    </row>
    <row r="18" spans="1:9" s="59" customFormat="1" ht="36" customHeight="1">
      <c r="A18" s="72" t="s">
        <v>195</v>
      </c>
      <c r="B18" s="72"/>
      <c r="C18" s="72"/>
      <c r="D18" s="72"/>
      <c r="E18" s="72"/>
      <c r="F18" s="72"/>
      <c r="G18" s="72"/>
      <c r="H18" s="72"/>
      <c r="I18" s="72"/>
    </row>
    <row r="19" spans="1:9" s="59" customFormat="1" ht="36" customHeight="1">
      <c r="A19" s="72" t="s">
        <v>190</v>
      </c>
      <c r="B19" s="72"/>
      <c r="C19" s="72"/>
      <c r="D19" s="72"/>
      <c r="E19" s="72"/>
      <c r="F19" s="72"/>
      <c r="G19" s="72"/>
      <c r="H19" s="72"/>
      <c r="I19" s="72"/>
    </row>
    <row r="21" spans="1:9" s="59" customFormat="1" ht="21" customHeight="1">
      <c r="A21" s="68" t="s">
        <v>191</v>
      </c>
      <c r="B21" s="68"/>
      <c r="C21" s="68"/>
      <c r="D21" s="68"/>
      <c r="E21" s="68"/>
      <c r="F21" s="68"/>
      <c r="G21" s="68"/>
      <c r="H21" s="68"/>
      <c r="I21" s="65"/>
    </row>
    <row r="22" spans="1:9" s="59" customFormat="1" ht="21" customHeight="1">
      <c r="A22" s="68" t="s">
        <v>192</v>
      </c>
      <c r="B22" s="68"/>
      <c r="C22" s="68"/>
      <c r="D22" s="68"/>
      <c r="E22" s="68"/>
      <c r="F22" s="68"/>
      <c r="G22" s="68"/>
      <c r="H22" s="68"/>
      <c r="I22" s="65"/>
    </row>
    <row r="24" spans="1:9" s="59" customFormat="1" ht="21" customHeight="1">
      <c r="A24" s="68" t="s">
        <v>193</v>
      </c>
      <c r="B24" s="68"/>
      <c r="C24" s="68"/>
      <c r="D24" s="68"/>
      <c r="E24" s="68"/>
      <c r="F24" s="68"/>
      <c r="G24" s="68"/>
      <c r="H24" s="68"/>
      <c r="I24" s="65"/>
    </row>
    <row r="27" spans="1:9" s="67" customFormat="1" ht="21" customHeight="1">
      <c r="A27" s="69" t="s">
        <v>196</v>
      </c>
      <c r="B27" s="69"/>
      <c r="C27" s="69"/>
      <c r="D27" s="69"/>
      <c r="E27" s="69"/>
      <c r="F27" s="69"/>
      <c r="G27" s="69"/>
      <c r="H27" s="69"/>
      <c r="I27" s="66"/>
    </row>
  </sheetData>
  <sheetProtection/>
  <mergeCells count="10">
    <mergeCell ref="A21:H21"/>
    <mergeCell ref="A22:H22"/>
    <mergeCell ref="A24:H24"/>
    <mergeCell ref="A27:H27"/>
    <mergeCell ref="A4:I4"/>
    <mergeCell ref="A7:I7"/>
    <mergeCell ref="A9:I9"/>
    <mergeCell ref="A11:I11"/>
    <mergeCell ref="A18:I18"/>
    <mergeCell ref="A19:I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/>
  <dimension ref="A1:P473"/>
  <sheetViews>
    <sheetView view="pageBreakPreview" zoomScaleNormal="40" zoomScaleSheetLayoutView="100" zoomScalePageLayoutView="0" workbookViewId="0" topLeftCell="A154">
      <selection activeCell="A92" sqref="A92:A93"/>
    </sheetView>
  </sheetViews>
  <sheetFormatPr defaultColWidth="9.140625" defaultRowHeight="12.75"/>
  <cols>
    <col min="1" max="1" width="26.7109375" style="0" customWidth="1"/>
    <col min="2" max="7" width="8.7109375" style="0" customWidth="1"/>
    <col min="8" max="8" width="15.57421875" style="0" bestFit="1" customWidth="1"/>
    <col min="9" max="9" width="7.140625" style="0" customWidth="1"/>
    <col min="10" max="10" width="46.28125" style="0" customWidth="1"/>
    <col min="11" max="11" width="10.28125" style="0" customWidth="1"/>
    <col min="12" max="12" width="11.28125" style="0" customWidth="1"/>
    <col min="13" max="13" width="7.00390625" style="1" customWidth="1"/>
    <col min="14" max="14" width="6.28125" style="0" customWidth="1"/>
    <col min="15" max="15" width="6.00390625" style="0" customWidth="1"/>
    <col min="16" max="16" width="5.7109375" style="0" customWidth="1"/>
    <col min="17" max="17" width="6.57421875" style="0" customWidth="1"/>
    <col min="18" max="18" width="5.7109375" style="0" customWidth="1"/>
    <col min="19" max="19" width="7.57421875" style="0" customWidth="1"/>
    <col min="20" max="20" width="11.00390625" style="0" customWidth="1"/>
    <col min="21" max="21" width="7.57421875" style="0" customWidth="1"/>
    <col min="22" max="22" width="7.00390625" style="0" customWidth="1"/>
    <col min="23" max="23" width="8.140625" style="0" customWidth="1"/>
    <col min="24" max="24" width="7.8515625" style="0" customWidth="1"/>
    <col min="25" max="25" width="7.28125" style="0" customWidth="1"/>
  </cols>
  <sheetData>
    <row r="1" ht="13.5" thickBot="1">
      <c r="M1"/>
    </row>
    <row r="2" spans="1:13" ht="27.75" customHeight="1" thickTop="1">
      <c r="A2" s="84" t="s">
        <v>186</v>
      </c>
      <c r="B2" s="85"/>
      <c r="C2" s="85"/>
      <c r="D2" s="85"/>
      <c r="E2" s="85"/>
      <c r="F2" s="85"/>
      <c r="G2" s="85"/>
      <c r="H2" s="86"/>
      <c r="I2" s="104" t="s">
        <v>185</v>
      </c>
      <c r="J2" s="82" t="s">
        <v>89</v>
      </c>
      <c r="M2"/>
    </row>
    <row r="3" spans="1:13" ht="12.75">
      <c r="A3" s="2" t="s">
        <v>1</v>
      </c>
      <c r="B3" s="19" t="s">
        <v>88</v>
      </c>
      <c r="C3" s="3" t="s">
        <v>92</v>
      </c>
      <c r="D3" s="3" t="s">
        <v>83</v>
      </c>
      <c r="E3" s="3" t="s">
        <v>85</v>
      </c>
      <c r="F3" s="3" t="s">
        <v>87</v>
      </c>
      <c r="G3" s="3" t="s">
        <v>86</v>
      </c>
      <c r="H3" s="3" t="s">
        <v>0</v>
      </c>
      <c r="I3" s="105"/>
      <c r="J3" s="83"/>
      <c r="M3"/>
    </row>
    <row r="4" spans="1:13" ht="12.75" customHeight="1">
      <c r="A4" s="75" t="s">
        <v>216</v>
      </c>
      <c r="B4" s="77"/>
      <c r="C4" s="37">
        <v>14.5</v>
      </c>
      <c r="D4" s="38">
        <v>320</v>
      </c>
      <c r="E4" s="37">
        <v>29.2</v>
      </c>
      <c r="F4" s="37">
        <v>780</v>
      </c>
      <c r="G4" s="39">
        <v>0.001972222222222222</v>
      </c>
      <c r="H4" s="80">
        <f>SUM(C5:G5)</f>
        <v>678</v>
      </c>
      <c r="I4" s="102">
        <f>RANK(H4,Egyéni!$E$3:$E$324)</f>
        <v>15</v>
      </c>
      <c r="J4" s="87"/>
      <c r="M4"/>
    </row>
    <row r="5" spans="1:13" ht="12.75" customHeight="1">
      <c r="A5" s="76"/>
      <c r="B5" s="78"/>
      <c r="C5" s="4">
        <f>IF(C4&lt;9.97,0,VLOOKUP(C4,rfut,5,TRUE))</f>
        <v>129</v>
      </c>
      <c r="D5" s="4">
        <f>IF(D4&lt;179,0,VLOOKUP(D4,távol,4,TRUE))</f>
        <v>60</v>
      </c>
      <c r="E5" s="4">
        <f>IF(E4&lt;4,0,VLOOKUP(E4,kisl,2,TRUE))</f>
        <v>70</v>
      </c>
      <c r="F5" s="4">
        <f>IF(F4&lt;3,0,VLOOKUP(F4,súly,3,TRUE))</f>
        <v>299</v>
      </c>
      <c r="G5" s="4">
        <f>IF(G4&lt;fiú!$D$2,0,VLOOKUP(G4,hfut,3,TRUE))</f>
        <v>120</v>
      </c>
      <c r="H5" s="81"/>
      <c r="I5" s="103"/>
      <c r="J5" s="88"/>
      <c r="M5"/>
    </row>
    <row r="6" spans="1:13" ht="12.75" customHeight="1">
      <c r="A6" s="75"/>
      <c r="B6" s="77"/>
      <c r="C6" s="37"/>
      <c r="D6" s="38"/>
      <c r="E6" s="37"/>
      <c r="F6" s="37"/>
      <c r="G6" s="39"/>
      <c r="H6" s="80">
        <f>SUM(C7:G7)</f>
        <v>0</v>
      </c>
      <c r="I6" s="102">
        <f>RANK(H6,Egyéni!$E$3:$E$324)</f>
        <v>20</v>
      </c>
      <c r="J6" s="87"/>
      <c r="M6"/>
    </row>
    <row r="7" spans="1:13" ht="12.75" customHeight="1">
      <c r="A7" s="76"/>
      <c r="B7" s="78"/>
      <c r="C7" s="4">
        <f>IF(C6&lt;9.97,0,VLOOKUP(C6,rfut,5,TRUE))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IF(F6&lt;3,0,VLOOKUP(F6,súly,3,TRUE))</f>
        <v>0</v>
      </c>
      <c r="G7" s="4">
        <f>IF(G6&lt;fiú!$D$2,0,VLOOKUP(G6,hfut,3,TRUE))</f>
        <v>0</v>
      </c>
      <c r="H7" s="81"/>
      <c r="I7" s="103"/>
      <c r="J7" s="88"/>
      <c r="M7"/>
    </row>
    <row r="8" spans="1:13" ht="12.75" customHeight="1">
      <c r="A8" s="75"/>
      <c r="B8" s="77"/>
      <c r="C8" s="37"/>
      <c r="D8" s="38"/>
      <c r="E8" s="37"/>
      <c r="F8" s="37"/>
      <c r="G8" s="39"/>
      <c r="H8" s="80">
        <f>SUM(C9:G9)</f>
        <v>0</v>
      </c>
      <c r="I8" s="102">
        <f>RANK(H8,Egyéni!$E$3:$E$324)</f>
        <v>20</v>
      </c>
      <c r="J8" s="87"/>
      <c r="M8"/>
    </row>
    <row r="9" spans="1:13" ht="12.75" customHeight="1">
      <c r="A9" s="76"/>
      <c r="B9" s="78"/>
      <c r="C9" s="4">
        <f>IF(C8&lt;9.97,0,VLOOKUP(C8,rfut,5,TRUE))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IF(F8&lt;3,0,VLOOKUP(F8,súly,3,TRUE))</f>
        <v>0</v>
      </c>
      <c r="G9" s="4">
        <f>IF(G8&lt;fiú!$D$2,0,VLOOKUP(G8,hfut,3,TRUE))</f>
        <v>0</v>
      </c>
      <c r="H9" s="81"/>
      <c r="I9" s="103"/>
      <c r="J9" s="88"/>
      <c r="M9"/>
    </row>
    <row r="10" spans="1:13" ht="12.75" customHeight="1">
      <c r="A10" s="75"/>
      <c r="B10" s="77"/>
      <c r="C10" s="37"/>
      <c r="D10" s="38"/>
      <c r="E10" s="37"/>
      <c r="F10" s="37"/>
      <c r="G10" s="39"/>
      <c r="H10" s="80">
        <f>SUM(C11:G11)</f>
        <v>0</v>
      </c>
      <c r="I10" s="102">
        <f>RANK(H10,Egyéni!$E$3:$E$324)</f>
        <v>20</v>
      </c>
      <c r="J10" s="87"/>
      <c r="M10"/>
    </row>
    <row r="11" spans="1:13" ht="12.75" customHeight="1">
      <c r="A11" s="76"/>
      <c r="B11" s="78"/>
      <c r="C11" s="4">
        <f>IF(C10&lt;9.97,0,VLOOKUP(C10,rfut,5,TRUE))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IF(F10&lt;3,0,VLOOKUP(F10,súly,3,TRUE))</f>
        <v>0</v>
      </c>
      <c r="G11" s="4">
        <f>IF(G10&lt;fiú!$D$2,0,VLOOKUP(G10,hfut,3,TRUE))</f>
        <v>0</v>
      </c>
      <c r="H11" s="81"/>
      <c r="I11" s="103"/>
      <c r="J11" s="88"/>
      <c r="M11"/>
    </row>
    <row r="12" spans="1:13" ht="12.75" customHeight="1">
      <c r="A12" s="75"/>
      <c r="B12" s="77"/>
      <c r="C12" s="37"/>
      <c r="D12" s="38"/>
      <c r="E12" s="37"/>
      <c r="F12" s="37"/>
      <c r="G12" s="39"/>
      <c r="H12" s="80">
        <f>SUM(C13:G13)</f>
        <v>0</v>
      </c>
      <c r="I12" s="102">
        <f>RANK(H12,Egyéni!$E$3:$E$324)</f>
        <v>20</v>
      </c>
      <c r="J12" s="87"/>
      <c r="M12"/>
    </row>
    <row r="13" spans="1:13" ht="12.75" customHeight="1">
      <c r="A13" s="76"/>
      <c r="B13" s="78"/>
      <c r="C13" s="4">
        <f>IF(C12&lt;9.97,0,VLOOKUP(C12,rfut,5,TRUE))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IF(F12&lt;3,0,VLOOKUP(F12,súly,3,TRUE))</f>
        <v>0</v>
      </c>
      <c r="G13" s="4">
        <f>IF(G12&lt;fiú!$D$2,0,VLOOKUP(G12,hfut,3,TRUE))</f>
        <v>0</v>
      </c>
      <c r="H13" s="81"/>
      <c r="I13" s="103"/>
      <c r="J13" s="88"/>
      <c r="M13"/>
    </row>
    <row r="14" spans="1:13" ht="12.75" customHeight="1">
      <c r="A14" s="75"/>
      <c r="B14" s="77"/>
      <c r="C14" s="37"/>
      <c r="D14" s="38"/>
      <c r="E14" s="37"/>
      <c r="F14" s="37"/>
      <c r="G14" s="39"/>
      <c r="H14" s="80">
        <f>SUM(C15:G15)</f>
        <v>0</v>
      </c>
      <c r="I14" s="102">
        <f>RANK(H14,Egyéni!$E$3:$E$324)</f>
        <v>20</v>
      </c>
      <c r="J14" s="87"/>
      <c r="M14"/>
    </row>
    <row r="15" spans="1:13" ht="12.75" customHeight="1">
      <c r="A15" s="76"/>
      <c r="B15" s="78"/>
      <c r="C15" s="4">
        <f>IF(C14&lt;9.97,0,VLOOKUP(C14,rfut,5,TRUE))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IF(F14&lt;3,0,VLOOKUP(F14,súly,3,TRUE))</f>
        <v>0</v>
      </c>
      <c r="G15" s="4">
        <f>IF(G14&lt;fiú!$D$2,0,VLOOKUP(G14,hfut,3,TRUE))</f>
        <v>0</v>
      </c>
      <c r="H15" s="81"/>
      <c r="I15" s="103"/>
      <c r="J15" s="88"/>
      <c r="M15"/>
    </row>
    <row r="16" spans="1:13" ht="12.75" customHeight="1">
      <c r="A16" s="75"/>
      <c r="B16" s="77"/>
      <c r="C16" s="37"/>
      <c r="D16" s="38"/>
      <c r="E16" s="37"/>
      <c r="F16" s="37"/>
      <c r="G16" s="39"/>
      <c r="H16" s="80">
        <f>SUM(C17:G17)</f>
        <v>0</v>
      </c>
      <c r="I16" s="102">
        <f>RANK(H16,Egyéni!$E$3:$E$324)</f>
        <v>20</v>
      </c>
      <c r="J16" s="87"/>
      <c r="M16"/>
    </row>
    <row r="17" spans="1:13" ht="12.75" customHeight="1">
      <c r="A17" s="76"/>
      <c r="B17" s="78"/>
      <c r="C17" s="4">
        <f>IF(C16&lt;9.97,0,VLOOKUP(C16,rfut,5,TRUE))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IF(F16&lt;3,0,VLOOKUP(F16,súly,3,TRUE))</f>
        <v>0</v>
      </c>
      <c r="G17" s="4">
        <f>IF(G16&lt;fiú!$D$2,0,VLOOKUP(G16,hfut,3,TRUE))</f>
        <v>0</v>
      </c>
      <c r="H17" s="81"/>
      <c r="I17" s="103"/>
      <c r="J17" s="88"/>
      <c r="M17"/>
    </row>
    <row r="18" spans="1:13" ht="12.75" customHeight="1">
      <c r="A18" s="75"/>
      <c r="B18" s="77"/>
      <c r="C18" s="37"/>
      <c r="D18" s="38"/>
      <c r="E18" s="37"/>
      <c r="F18" s="37"/>
      <c r="G18" s="39"/>
      <c r="H18" s="80">
        <f>SUM(C19:G19)</f>
        <v>0</v>
      </c>
      <c r="I18" s="102">
        <f>RANK(H18,Egyéni!$E$3:$E$324)</f>
        <v>20</v>
      </c>
      <c r="J18" s="87"/>
      <c r="M18"/>
    </row>
    <row r="19" spans="1:13" ht="12.75" customHeight="1">
      <c r="A19" s="76"/>
      <c r="B19" s="78"/>
      <c r="C19" s="4">
        <f>IF(C18&lt;9.97,0,VLOOKUP(C18,rfut,5,TRUE))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IF(F18&lt;3,0,VLOOKUP(F18,súly,3,TRUE))</f>
        <v>0</v>
      </c>
      <c r="G19" s="4">
        <f>IF(G18&lt;fiú!$D$2,0,VLOOKUP(G18,hfut,3,TRUE))</f>
        <v>0</v>
      </c>
      <c r="H19" s="81"/>
      <c r="I19" s="103"/>
      <c r="J19" s="88"/>
      <c r="M19"/>
    </row>
    <row r="20" spans="1:13" ht="12.75" customHeight="1">
      <c r="A20" s="75"/>
      <c r="B20" s="77"/>
      <c r="C20" s="37"/>
      <c r="D20" s="38"/>
      <c r="E20" s="37"/>
      <c r="F20" s="37"/>
      <c r="G20" s="39"/>
      <c r="H20" s="80">
        <f>SUM(C21:G21)</f>
        <v>0</v>
      </c>
      <c r="I20" s="102">
        <f>RANK(H20,Egyéni!$E$3:$E$324)</f>
        <v>20</v>
      </c>
      <c r="J20" s="87"/>
      <c r="M20"/>
    </row>
    <row r="21" spans="1:13" ht="12.75" customHeight="1">
      <c r="A21" s="76"/>
      <c r="B21" s="78"/>
      <c r="C21" s="4">
        <f>IF(C20&lt;9.97,0,VLOOKUP(C20,rfut,5,TRUE))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IF(F20&lt;3,0,VLOOKUP(F20,súly,3,TRUE))</f>
        <v>0</v>
      </c>
      <c r="G21" s="4">
        <f>IF(G20&lt;fiú!$D$2,0,VLOOKUP(G20,hfut,3,TRUE))</f>
        <v>0</v>
      </c>
      <c r="H21" s="81"/>
      <c r="I21" s="103"/>
      <c r="J21" s="88"/>
      <c r="M21"/>
    </row>
    <row r="22" spans="1:13" ht="14.25" customHeight="1">
      <c r="A22" s="75"/>
      <c r="B22" s="77"/>
      <c r="C22" s="37"/>
      <c r="D22" s="38"/>
      <c r="E22" s="37"/>
      <c r="F22" s="37"/>
      <c r="G22" s="39"/>
      <c r="H22" s="80">
        <f>SUM(C23:G23)</f>
        <v>0</v>
      </c>
      <c r="I22" s="102">
        <f>RANK(H22,Egyéni!$E$3:$E$324)</f>
        <v>20</v>
      </c>
      <c r="J22" s="110"/>
      <c r="M22"/>
    </row>
    <row r="23" spans="1:13" ht="12.75" customHeight="1">
      <c r="A23" s="76"/>
      <c r="B23" s="78"/>
      <c r="C23" s="4">
        <f>IF(C22&lt;9.97,0,VLOOKUP(C22,rfut,5,TRUE))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IF(F22&lt;3,0,VLOOKUP(F22,súly,3,TRUE))</f>
        <v>0</v>
      </c>
      <c r="G23" s="4">
        <f>IF(G22&lt;fiú!$D$2,0,VLOOKUP(G22,hfut,3,TRUE))</f>
        <v>0</v>
      </c>
      <c r="H23" s="81"/>
      <c r="I23" s="103"/>
      <c r="J23" s="111"/>
      <c r="M23"/>
    </row>
    <row r="24" spans="1:13" ht="12.75" customHeight="1">
      <c r="A24" s="75"/>
      <c r="B24" s="77"/>
      <c r="C24" s="37"/>
      <c r="D24" s="38"/>
      <c r="E24" s="37"/>
      <c r="F24" s="37"/>
      <c r="G24" s="40"/>
      <c r="H24" s="80">
        <f>SUM(C25:G25)</f>
        <v>0</v>
      </c>
      <c r="I24" s="102">
        <f>RANK(H24,Egyéni!$E$3:$E$324)</f>
        <v>20</v>
      </c>
      <c r="J24" s="87"/>
      <c r="M24"/>
    </row>
    <row r="25" spans="1:13" ht="12.75" customHeight="1">
      <c r="A25" s="76"/>
      <c r="B25" s="78"/>
      <c r="C25" s="4">
        <f>IF(C24&lt;9.97,0,VLOOKUP(C24,rfut,5,TRUE))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IF(F24&lt;3,0,VLOOKUP(F24,súly,3,TRUE))</f>
        <v>0</v>
      </c>
      <c r="G25" s="4">
        <f>IF(G24&lt;fiú!$D$2,0,VLOOKUP(G24,hfut,3,TRUE))</f>
        <v>0</v>
      </c>
      <c r="H25" s="81"/>
      <c r="I25" s="103"/>
      <c r="J25" s="88"/>
      <c r="M25"/>
    </row>
    <row r="26" spans="1:13" ht="12.75" customHeight="1">
      <c r="A26" s="75"/>
      <c r="B26" s="77"/>
      <c r="C26" s="37"/>
      <c r="D26" s="38"/>
      <c r="E26" s="37"/>
      <c r="F26" s="37"/>
      <c r="G26" s="40"/>
      <c r="H26" s="80">
        <f>SUM(C27:G27)</f>
        <v>0</v>
      </c>
      <c r="I26" s="102">
        <f>RANK(H26,Egyéni!$E$3:$E$324)</f>
        <v>20</v>
      </c>
      <c r="J26" s="87"/>
      <c r="M26"/>
    </row>
    <row r="27" spans="1:13" ht="12.75" customHeight="1">
      <c r="A27" s="76"/>
      <c r="B27" s="78"/>
      <c r="C27" s="4">
        <f>IF(C26&lt;9.97,0,VLOOKUP(C26,rfut,5,TRUE))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IF(F26&lt;3,0,VLOOKUP(F26,súly,3,TRUE))</f>
        <v>0</v>
      </c>
      <c r="G27" s="4">
        <f>IF(G26&lt;fiú!$D$2,0,VLOOKUP(G26,hfut,3,TRUE))</f>
        <v>0</v>
      </c>
      <c r="H27" s="81"/>
      <c r="I27" s="103"/>
      <c r="J27" s="88"/>
      <c r="M27"/>
    </row>
    <row r="28" spans="1:13" ht="12.75" customHeight="1">
      <c r="A28" s="75"/>
      <c r="B28" s="77"/>
      <c r="C28" s="37"/>
      <c r="D28" s="38"/>
      <c r="E28" s="37"/>
      <c r="F28" s="37"/>
      <c r="G28" s="40"/>
      <c r="H28" s="80">
        <f>SUM(C29:G29)</f>
        <v>0</v>
      </c>
      <c r="I28" s="102">
        <f>RANK(H28,Egyéni!$E$3:$E$324)</f>
        <v>20</v>
      </c>
      <c r="J28" s="87"/>
      <c r="M28"/>
    </row>
    <row r="29" spans="1:13" ht="12.75" customHeight="1">
      <c r="A29" s="76"/>
      <c r="B29" s="78"/>
      <c r="C29" s="4">
        <f>IF(C28&lt;9.97,0,VLOOKUP(C28,rfut,5,TRUE))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IF(F28&lt;3,0,VLOOKUP(F28,súly,3,TRUE))</f>
        <v>0</v>
      </c>
      <c r="G29" s="4">
        <f>IF(G28&lt;fiú!$D$2,0,VLOOKUP(G28,hfut,3,TRUE))</f>
        <v>0</v>
      </c>
      <c r="H29" s="81"/>
      <c r="I29" s="103"/>
      <c r="J29" s="88"/>
      <c r="M29"/>
    </row>
    <row r="30" spans="1:13" ht="12.75" customHeight="1">
      <c r="A30" s="75"/>
      <c r="B30" s="77"/>
      <c r="C30" s="37"/>
      <c r="D30" s="38"/>
      <c r="E30" s="37"/>
      <c r="F30" s="37"/>
      <c r="G30" s="40"/>
      <c r="H30" s="73">
        <f>SUM(C31:G31)</f>
        <v>0</v>
      </c>
      <c r="I30" s="102">
        <f>RANK(H30,Egyéni!$E$3:$E$324)</f>
        <v>20</v>
      </c>
      <c r="J30" s="87"/>
      <c r="M30"/>
    </row>
    <row r="31" spans="1:13" ht="12.75" customHeight="1">
      <c r="A31" s="76"/>
      <c r="B31" s="78"/>
      <c r="C31" s="4">
        <f>IF(C30&lt;9.97,0,VLOOKUP(C30,rfut,5,TRUE))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IF(F30&lt;3,0,VLOOKUP(F30,súly,3,TRUE))</f>
        <v>0</v>
      </c>
      <c r="G31" s="4">
        <f>IF(G30&lt;fiú!$D$2,0,VLOOKUP(G30,hfut,3,TRUE))</f>
        <v>0</v>
      </c>
      <c r="H31" s="74"/>
      <c r="I31" s="103"/>
      <c r="J31" s="88"/>
      <c r="M31"/>
    </row>
    <row r="32" spans="1:13" ht="12.75" customHeight="1">
      <c r="A32" s="75"/>
      <c r="B32" s="77"/>
      <c r="C32" s="41"/>
      <c r="D32" s="42"/>
      <c r="E32" s="41"/>
      <c r="F32" s="41"/>
      <c r="G32" s="43"/>
      <c r="H32" s="74">
        <f>SUM(C33:G33)</f>
        <v>0</v>
      </c>
      <c r="I32" s="102">
        <f>RANK(H32,Egyéni!$E$3:$E$324)</f>
        <v>20</v>
      </c>
      <c r="J32" s="87"/>
      <c r="M32"/>
    </row>
    <row r="33" spans="1:13" ht="13.5" customHeight="1">
      <c r="A33" s="76"/>
      <c r="B33" s="79"/>
      <c r="C33" s="57">
        <f>IF(C32&lt;9.97,0,VLOOKUP(C32,rfut,5,TRUE))</f>
        <v>0</v>
      </c>
      <c r="D33" s="57">
        <f>IF(D32&lt;179,0,VLOOKUP(D32,távol,4,TRUE))</f>
        <v>0</v>
      </c>
      <c r="E33" s="57">
        <f>IF(E32&lt;4,0,VLOOKUP(E32,kisl,2,TRUE))</f>
        <v>0</v>
      </c>
      <c r="F33" s="57">
        <f>IF(F32&lt;3,0,VLOOKUP(F32,súly,3,TRUE))</f>
        <v>0</v>
      </c>
      <c r="G33" s="57">
        <f>IF(G32&lt;fiú!$D$2,0,VLOOKUP(G32,hfut,3,TRUE))</f>
        <v>0</v>
      </c>
      <c r="H33" s="74"/>
      <c r="I33" s="103"/>
      <c r="J33" s="109"/>
      <c r="M33"/>
    </row>
    <row r="34" spans="1:13" ht="13.5" customHeight="1">
      <c r="A34" s="75"/>
      <c r="B34" s="77"/>
      <c r="C34" s="37"/>
      <c r="D34" s="38"/>
      <c r="E34" s="37"/>
      <c r="F34" s="37"/>
      <c r="G34" s="39"/>
      <c r="H34" s="80">
        <f>SUM(C35:G35)</f>
        <v>0</v>
      </c>
      <c r="I34" s="102">
        <f>RANK(H34,Egyéni!$E$3:$E$324)</f>
        <v>20</v>
      </c>
      <c r="J34" s="87"/>
      <c r="M34"/>
    </row>
    <row r="35" spans="1:13" ht="13.5" customHeight="1">
      <c r="A35" s="76"/>
      <c r="B35" s="78"/>
      <c r="C35" s="4">
        <f>IF(C34&lt;9.97,0,VLOOKUP(C34,rfut,5,TRUE))</f>
        <v>0</v>
      </c>
      <c r="D35" s="4">
        <f>IF(D34&lt;179,0,VLOOKUP(D34,távol,4,TRUE))</f>
        <v>0</v>
      </c>
      <c r="E35" s="4">
        <f>IF(E34&lt;4,0,VLOOKUP(E34,kisl,2,TRUE))</f>
        <v>0</v>
      </c>
      <c r="F35" s="4">
        <f>IF(F34&lt;3,0,VLOOKUP(F34,súly,3,TRUE))</f>
        <v>0</v>
      </c>
      <c r="G35" s="4">
        <f>IF(G34&lt;fiú!$D$2,0,VLOOKUP(G34,hfut,3,TRUE))</f>
        <v>0</v>
      </c>
      <c r="H35" s="81"/>
      <c r="I35" s="103"/>
      <c r="J35" s="88"/>
      <c r="M35"/>
    </row>
    <row r="36" spans="1:13" ht="13.5" customHeight="1">
      <c r="A36" s="75"/>
      <c r="B36" s="77"/>
      <c r="C36" s="37"/>
      <c r="D36" s="38"/>
      <c r="E36" s="37"/>
      <c r="F36" s="37"/>
      <c r="G36" s="39"/>
      <c r="H36" s="80">
        <f>SUM(C37:G37)</f>
        <v>0</v>
      </c>
      <c r="I36" s="102">
        <f>RANK(H36,Egyéni!$E$3:$E$324)</f>
        <v>20</v>
      </c>
      <c r="J36" s="87"/>
      <c r="M36"/>
    </row>
    <row r="37" spans="1:13" ht="13.5" customHeight="1">
      <c r="A37" s="76"/>
      <c r="B37" s="78"/>
      <c r="C37" s="4">
        <f>IF(C36&lt;9.97,0,VLOOKUP(C36,rfut,5,TRUE))</f>
        <v>0</v>
      </c>
      <c r="D37" s="4">
        <f>IF(D36&lt;179,0,VLOOKUP(D36,távol,4,TRUE))</f>
        <v>0</v>
      </c>
      <c r="E37" s="4">
        <f>IF(E36&lt;4,0,VLOOKUP(E36,kisl,2,TRUE))</f>
        <v>0</v>
      </c>
      <c r="F37" s="4">
        <f>IF(F36&lt;3,0,VLOOKUP(F36,súly,3,TRUE))</f>
        <v>0</v>
      </c>
      <c r="G37" s="4">
        <f>IF(G36&lt;fiú!$D$2,0,VLOOKUP(G36,hfut,3,TRUE))</f>
        <v>0</v>
      </c>
      <c r="H37" s="81"/>
      <c r="I37" s="103"/>
      <c r="J37" s="88"/>
      <c r="M37"/>
    </row>
    <row r="38" spans="1:13" ht="13.5" customHeight="1">
      <c r="A38" s="75"/>
      <c r="B38" s="77"/>
      <c r="C38" s="37"/>
      <c r="D38" s="38"/>
      <c r="E38" s="37"/>
      <c r="F38" s="37"/>
      <c r="G38" s="39"/>
      <c r="H38" s="80">
        <f>SUM(C39:G39)</f>
        <v>0</v>
      </c>
      <c r="I38" s="102">
        <f>RANK(H38,Egyéni!$E$3:$E$324)</f>
        <v>20</v>
      </c>
      <c r="J38" s="110"/>
      <c r="M38"/>
    </row>
    <row r="39" spans="1:13" ht="13.5" customHeight="1">
      <c r="A39" s="76"/>
      <c r="B39" s="78"/>
      <c r="C39" s="4">
        <f>IF(C38&lt;9.97,0,VLOOKUP(C38,rfut,5,TRUE))</f>
        <v>0</v>
      </c>
      <c r="D39" s="4">
        <f>IF(D38&lt;179,0,VLOOKUP(D38,távol,4,TRUE))</f>
        <v>0</v>
      </c>
      <c r="E39" s="4">
        <f>IF(E38&lt;4,0,VLOOKUP(E38,kisl,2,TRUE))</f>
        <v>0</v>
      </c>
      <c r="F39" s="4">
        <f>IF(F38&lt;3,0,VLOOKUP(F38,súly,3,TRUE))</f>
        <v>0</v>
      </c>
      <c r="G39" s="4">
        <f>IF(G38&lt;fiú!$D$2,0,VLOOKUP(G38,hfut,3,TRUE))</f>
        <v>0</v>
      </c>
      <c r="H39" s="81"/>
      <c r="I39" s="103"/>
      <c r="J39" s="111"/>
      <c r="M39"/>
    </row>
    <row r="40" spans="1:13" ht="13.5" customHeight="1">
      <c r="A40" s="75"/>
      <c r="B40" s="77"/>
      <c r="C40" s="37"/>
      <c r="D40" s="38"/>
      <c r="E40" s="37"/>
      <c r="F40" s="37"/>
      <c r="G40" s="40"/>
      <c r="H40" s="80">
        <f>SUM(C41:G41)</f>
        <v>0</v>
      </c>
      <c r="I40" s="102">
        <f>RANK(H40,Egyéni!$E$3:$E$324)</f>
        <v>20</v>
      </c>
      <c r="J40" s="87"/>
      <c r="M40"/>
    </row>
    <row r="41" spans="1:13" ht="13.5" customHeight="1">
      <c r="A41" s="76"/>
      <c r="B41" s="78"/>
      <c r="C41" s="4">
        <f>IF(C40&lt;9.97,0,VLOOKUP(C40,rfut,5,TRUE))</f>
        <v>0</v>
      </c>
      <c r="D41" s="4">
        <f>IF(D40&lt;179,0,VLOOKUP(D40,távol,4,TRUE))</f>
        <v>0</v>
      </c>
      <c r="E41" s="4">
        <f>IF(E40&lt;4,0,VLOOKUP(E40,kisl,2,TRUE))</f>
        <v>0</v>
      </c>
      <c r="F41" s="4">
        <f>IF(F40&lt;3,0,VLOOKUP(F40,súly,3,TRUE))</f>
        <v>0</v>
      </c>
      <c r="G41" s="4">
        <f>IF(G40&lt;fiú!$D$2,0,VLOOKUP(G40,hfut,3,TRUE))</f>
        <v>0</v>
      </c>
      <c r="H41" s="81"/>
      <c r="I41" s="103"/>
      <c r="J41" s="88"/>
      <c r="M41"/>
    </row>
    <row r="42" spans="1:13" ht="13.5" customHeight="1">
      <c r="A42" s="75"/>
      <c r="B42" s="77"/>
      <c r="C42" s="37"/>
      <c r="D42" s="38"/>
      <c r="E42" s="37"/>
      <c r="F42" s="37"/>
      <c r="G42" s="40"/>
      <c r="H42" s="80">
        <f>SUM(C43:G43)</f>
        <v>0</v>
      </c>
      <c r="I42" s="102">
        <f>RANK(H42,Egyéni!$E$3:$E$324)</f>
        <v>20</v>
      </c>
      <c r="J42" s="87"/>
      <c r="M42"/>
    </row>
    <row r="43" spans="1:13" ht="13.5" customHeight="1">
      <c r="A43" s="76"/>
      <c r="B43" s="78"/>
      <c r="C43" s="4">
        <f>IF(C42&lt;9.97,0,VLOOKUP(C42,rfut,5,TRUE))</f>
        <v>0</v>
      </c>
      <c r="D43" s="4">
        <f>IF(D42&lt;179,0,VLOOKUP(D42,távol,4,TRUE))</f>
        <v>0</v>
      </c>
      <c r="E43" s="4">
        <f>IF(E42&lt;4,0,VLOOKUP(E42,kisl,2,TRUE))</f>
        <v>0</v>
      </c>
      <c r="F43" s="4">
        <f>IF(F42&lt;3,0,VLOOKUP(F42,súly,3,TRUE))</f>
        <v>0</v>
      </c>
      <c r="G43" s="4">
        <f>IF(G42&lt;fiú!$D$2,0,VLOOKUP(G42,hfut,3,TRUE))</f>
        <v>0</v>
      </c>
      <c r="H43" s="81"/>
      <c r="I43" s="103"/>
      <c r="J43" s="88"/>
      <c r="M43"/>
    </row>
    <row r="44" spans="1:13" ht="13.5" customHeight="1">
      <c r="A44" s="75"/>
      <c r="B44" s="77"/>
      <c r="C44" s="37"/>
      <c r="D44" s="38"/>
      <c r="E44" s="37"/>
      <c r="F44" s="37"/>
      <c r="G44" s="40"/>
      <c r="H44" s="80">
        <f>SUM(C45:G45)</f>
        <v>0</v>
      </c>
      <c r="I44" s="102">
        <f>RANK(H44,Egyéni!$E$3:$E$324)</f>
        <v>20</v>
      </c>
      <c r="J44" s="87"/>
      <c r="M44"/>
    </row>
    <row r="45" spans="1:13" ht="13.5" customHeight="1">
      <c r="A45" s="76"/>
      <c r="B45" s="78"/>
      <c r="C45" s="4">
        <f>IF(C44&lt;9.97,0,VLOOKUP(C44,rfut,5,TRUE))</f>
        <v>0</v>
      </c>
      <c r="D45" s="4">
        <f>IF(D44&lt;179,0,VLOOKUP(D44,távol,4,TRUE))</f>
        <v>0</v>
      </c>
      <c r="E45" s="4">
        <f>IF(E44&lt;4,0,VLOOKUP(E44,kisl,2,TRUE))</f>
        <v>0</v>
      </c>
      <c r="F45" s="4">
        <f>IF(F44&lt;3,0,VLOOKUP(F44,súly,3,TRUE))</f>
        <v>0</v>
      </c>
      <c r="G45" s="4">
        <f>IF(G44&lt;fiú!$D$2,0,VLOOKUP(G44,hfut,3,TRUE))</f>
        <v>0</v>
      </c>
      <c r="H45" s="81"/>
      <c r="I45" s="103"/>
      <c r="J45" s="88"/>
      <c r="M45"/>
    </row>
    <row r="46" spans="1:13" ht="13.5" customHeight="1">
      <c r="A46" s="75"/>
      <c r="B46" s="77"/>
      <c r="C46" s="37"/>
      <c r="D46" s="38"/>
      <c r="E46" s="37"/>
      <c r="F46" s="37"/>
      <c r="G46" s="40"/>
      <c r="H46" s="73">
        <f>SUM(C47:G47)</f>
        <v>0</v>
      </c>
      <c r="I46" s="102">
        <f>RANK(H46,Egyéni!$E$3:$E$324)</f>
        <v>20</v>
      </c>
      <c r="J46" s="87"/>
      <c r="M46"/>
    </row>
    <row r="47" spans="1:13" ht="13.5" customHeight="1">
      <c r="A47" s="114"/>
      <c r="B47" s="79"/>
      <c r="C47" s="57">
        <f>IF(C46&lt;9.97,0,VLOOKUP(C46,rfut,5,TRUE))</f>
        <v>0</v>
      </c>
      <c r="D47" s="57">
        <f>IF(D46&lt;179,0,VLOOKUP(D46,távol,4,TRUE))</f>
        <v>0</v>
      </c>
      <c r="E47" s="57">
        <f>IF(E46&lt;4,0,VLOOKUP(E46,kisl,2,TRUE))</f>
        <v>0</v>
      </c>
      <c r="F47" s="57">
        <f>IF(F46&lt;3,0,VLOOKUP(F46,súly,3,TRUE))</f>
        <v>0</v>
      </c>
      <c r="G47" s="57">
        <f>IF(G46&lt;fiú!$D$2,0,VLOOKUP(G46,hfut,3,TRUE))</f>
        <v>0</v>
      </c>
      <c r="H47" s="74"/>
      <c r="I47" s="103"/>
      <c r="J47" s="109"/>
      <c r="M47"/>
    </row>
    <row r="48" spans="1:13" ht="13.5" customHeight="1">
      <c r="A48" s="91"/>
      <c r="B48" s="100"/>
      <c r="C48" s="37"/>
      <c r="D48" s="38"/>
      <c r="E48" s="37"/>
      <c r="F48" s="37"/>
      <c r="G48" s="40"/>
      <c r="H48" s="80">
        <f>SUM(C49:G49)</f>
        <v>0</v>
      </c>
      <c r="I48" s="107">
        <f>RANK(H48,Egyéni!$E$3:$E$324)</f>
        <v>20</v>
      </c>
      <c r="J48" s="112"/>
      <c r="M48"/>
    </row>
    <row r="49" spans="1:13" ht="13.5" customHeight="1" thickBot="1">
      <c r="A49" s="98"/>
      <c r="B49" s="101"/>
      <c r="C49" s="5">
        <f>IF(C48&lt;9.97,0,VLOOKUP(C48,rfut,5,TRUE))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5">
        <f>IF(F48&lt;3,0,VLOOKUP(F48,súly,3,TRUE))</f>
        <v>0</v>
      </c>
      <c r="G49" s="5">
        <f>IF(G48&lt;fiú!$D$2,0,VLOOKUP(G48,hfut,3,TRUE))</f>
        <v>0</v>
      </c>
      <c r="H49" s="99"/>
      <c r="I49" s="108"/>
      <c r="J49" s="113"/>
      <c r="M49"/>
    </row>
    <row r="50" spans="5:13" ht="13.5" thickTop="1">
      <c r="E50" s="1"/>
      <c r="M50"/>
    </row>
    <row r="51" ht="13.5" thickBot="1">
      <c r="M51"/>
    </row>
    <row r="52" spans="1:13" ht="26.25" thickTop="1">
      <c r="A52" s="95" t="s">
        <v>197</v>
      </c>
      <c r="B52" s="96"/>
      <c r="C52" s="97"/>
      <c r="D52" s="97"/>
      <c r="E52" s="97"/>
      <c r="F52" s="97"/>
      <c r="G52" s="97"/>
      <c r="H52" s="97"/>
      <c r="I52" s="104" t="s">
        <v>185</v>
      </c>
      <c r="J52" s="89">
        <f>RANK(J54,Csapat!$C$2:$C$24)</f>
        <v>3</v>
      </c>
      <c r="M52"/>
    </row>
    <row r="53" spans="1:13" ht="12.75" customHeight="1">
      <c r="A53" s="2" t="s">
        <v>1</v>
      </c>
      <c r="B53" s="19" t="s">
        <v>88</v>
      </c>
      <c r="C53" s="3" t="s">
        <v>92</v>
      </c>
      <c r="D53" s="3" t="s">
        <v>83</v>
      </c>
      <c r="E53" s="3" t="s">
        <v>85</v>
      </c>
      <c r="F53" s="3" t="s">
        <v>87</v>
      </c>
      <c r="G53" s="3" t="s">
        <v>86</v>
      </c>
      <c r="H53" s="3" t="s">
        <v>0</v>
      </c>
      <c r="I53" s="105"/>
      <c r="J53" s="90"/>
      <c r="M53"/>
    </row>
    <row r="54" spans="1:13" ht="12.75" customHeight="1">
      <c r="A54" s="91" t="s">
        <v>217</v>
      </c>
      <c r="B54" s="77">
        <v>2003</v>
      </c>
      <c r="C54" s="37">
        <v>15.1</v>
      </c>
      <c r="D54" s="38">
        <v>3.5</v>
      </c>
      <c r="E54" s="37">
        <v>35.4</v>
      </c>
      <c r="F54" s="37">
        <v>780</v>
      </c>
      <c r="G54" s="39">
        <v>0.002353009259259259</v>
      </c>
      <c r="H54" s="80">
        <f>SUM(C55:G55)</f>
        <v>548</v>
      </c>
      <c r="I54" s="102">
        <f>RANK(H54,Egyéni!$E$3:$E$324)</f>
        <v>19</v>
      </c>
      <c r="J54" s="92">
        <f>SUM(H54:H65)-MIN(H54:H65)</f>
        <v>3271</v>
      </c>
      <c r="M54"/>
    </row>
    <row r="55" spans="1:13" ht="12.75" customHeight="1">
      <c r="A55" s="91"/>
      <c r="B55" s="78"/>
      <c r="C55" s="4">
        <f>IF(C54&lt;9.97,0,VLOOKUP(C54,rfut,5,TRUE))</f>
        <v>110</v>
      </c>
      <c r="D55" s="4">
        <f>IF(D54&lt;179,0,VLOOKUP(D54,távol,4,TRUE))</f>
        <v>0</v>
      </c>
      <c r="E55" s="4">
        <f>IF(E54&lt;4,0,VLOOKUP(E54,kisl,2,TRUE))</f>
        <v>89</v>
      </c>
      <c r="F55" s="4">
        <f>IF(F54&lt;3,0,VLOOKUP(F54,súly,3,TRUE))</f>
        <v>299</v>
      </c>
      <c r="G55" s="4">
        <f>IF(G54&lt;fiú!$D$2,0,VLOOKUP(G54,hfut,3,TRUE))</f>
        <v>50</v>
      </c>
      <c r="H55" s="81"/>
      <c r="I55" s="103"/>
      <c r="J55" s="93"/>
      <c r="M55"/>
    </row>
    <row r="56" spans="1:16" ht="12.75" customHeight="1">
      <c r="A56" s="91" t="s">
        <v>198</v>
      </c>
      <c r="B56" s="77">
        <v>2004</v>
      </c>
      <c r="C56" s="37">
        <v>12.6</v>
      </c>
      <c r="D56" s="38">
        <v>4.55</v>
      </c>
      <c r="E56" s="37">
        <v>46.4</v>
      </c>
      <c r="F56" s="37">
        <v>830</v>
      </c>
      <c r="G56" s="40">
        <v>0.0018252314814814815</v>
      </c>
      <c r="H56" s="80">
        <f>SUM(C57:G57)</f>
        <v>766</v>
      </c>
      <c r="I56" s="102">
        <f>RANK(H56,Egyéni!$E$3:$E$324)</f>
        <v>8</v>
      </c>
      <c r="J56" s="93"/>
      <c r="N56" s="1"/>
      <c r="O56" s="1"/>
      <c r="P56" s="1"/>
    </row>
    <row r="57" spans="1:13" ht="12.75" customHeight="1">
      <c r="A57" s="91"/>
      <c r="B57" s="78"/>
      <c r="C57" s="4">
        <f>IF(C56&lt;9.97,0,VLOOKUP(C56,rfut,5,TRUE))</f>
        <v>194</v>
      </c>
      <c r="D57" s="4">
        <f>IF(D56&lt;179,0,VLOOKUP(D56,távol,4,TRUE))</f>
        <v>0</v>
      </c>
      <c r="E57" s="4">
        <f>IF(E56&lt;4,0,VLOOKUP(E56,kisl,2,TRUE))</f>
        <v>124</v>
      </c>
      <c r="F57" s="4">
        <f>IF(F56&lt;3,0,VLOOKUP(F56,súly,3,TRUE))</f>
        <v>299</v>
      </c>
      <c r="G57" s="4">
        <f>IF(G56&lt;fiú!$D$2,0,VLOOKUP(G56,hfut,3,TRUE))</f>
        <v>149</v>
      </c>
      <c r="H57" s="81"/>
      <c r="I57" s="103"/>
      <c r="J57" s="93"/>
      <c r="M57"/>
    </row>
    <row r="58" spans="1:13" ht="12.75" customHeight="1">
      <c r="A58" s="91" t="s">
        <v>199</v>
      </c>
      <c r="B58" s="77">
        <v>2003</v>
      </c>
      <c r="C58" s="37">
        <v>13.6</v>
      </c>
      <c r="D58" s="38">
        <v>4.48</v>
      </c>
      <c r="E58" s="37">
        <v>47.8</v>
      </c>
      <c r="F58" s="37">
        <v>825</v>
      </c>
      <c r="G58" s="40">
        <v>0.0018726851851851853</v>
      </c>
      <c r="H58" s="80">
        <f>SUM(C59:G59)</f>
        <v>727</v>
      </c>
      <c r="I58" s="102">
        <f>RANK(H58,Egyéni!$E$3:$E$324)</f>
        <v>11</v>
      </c>
      <c r="J58" s="93"/>
      <c r="M58"/>
    </row>
    <row r="59" spans="1:13" ht="12.75" customHeight="1">
      <c r="A59" s="91"/>
      <c r="B59" s="78"/>
      <c r="C59" s="4">
        <f>IF(C58&lt;9.97,0,VLOOKUP(C58,rfut,5,TRUE))</f>
        <v>159</v>
      </c>
      <c r="D59" s="4">
        <f>IF(D58&lt;179,0,VLOOKUP(D58,távol,4,TRUE))</f>
        <v>0</v>
      </c>
      <c r="E59" s="4">
        <f>IF(E58&lt;4,0,VLOOKUP(E58,kisl,2,TRUE))</f>
        <v>129</v>
      </c>
      <c r="F59" s="4">
        <f>IF(F58&lt;3,0,VLOOKUP(F58,súly,3,TRUE))</f>
        <v>299</v>
      </c>
      <c r="G59" s="4">
        <f>IF(G58&lt;fiú!$D$2,0,VLOOKUP(G58,hfut,3,TRUE))</f>
        <v>140</v>
      </c>
      <c r="H59" s="81"/>
      <c r="I59" s="103"/>
      <c r="J59" s="93"/>
      <c r="M59"/>
    </row>
    <row r="60" spans="1:13" ht="12.75" customHeight="1">
      <c r="A60" s="91" t="s">
        <v>200</v>
      </c>
      <c r="B60" s="77">
        <v>2003</v>
      </c>
      <c r="C60" s="37">
        <v>13.6</v>
      </c>
      <c r="D60" s="38">
        <v>3.96</v>
      </c>
      <c r="E60" s="37">
        <v>55</v>
      </c>
      <c r="F60" s="37">
        <v>905</v>
      </c>
      <c r="G60" s="40">
        <v>0.002707175925925926</v>
      </c>
      <c r="H60" s="80">
        <f>SUM(C61:G61)</f>
        <v>611</v>
      </c>
      <c r="I60" s="102">
        <f>RANK(H60,Egyéni!$E$3:$E$324)</f>
        <v>16</v>
      </c>
      <c r="J60" s="93"/>
      <c r="M60"/>
    </row>
    <row r="61" spans="1:13" ht="12.75" customHeight="1">
      <c r="A61" s="91"/>
      <c r="B61" s="78"/>
      <c r="C61" s="4">
        <f>IF(C60&lt;9.97,0,VLOOKUP(C60,rfut,5,TRUE))</f>
        <v>159</v>
      </c>
      <c r="D61" s="4">
        <f>IF(D60&lt;179,0,VLOOKUP(D60,távol,4,TRUE))</f>
        <v>0</v>
      </c>
      <c r="E61" s="4">
        <f>IF(E60&lt;4,0,VLOOKUP(E60,kisl,2,TRUE))</f>
        <v>153</v>
      </c>
      <c r="F61" s="4">
        <f>IF(F60&lt;3,0,VLOOKUP(F60,súly,3,TRUE))</f>
        <v>299</v>
      </c>
      <c r="G61" s="4">
        <f>IF(G60&lt;fiú!$D$2,0,VLOOKUP(G60,hfut,3,TRUE))</f>
        <v>0</v>
      </c>
      <c r="H61" s="81"/>
      <c r="I61" s="103"/>
      <c r="J61" s="93"/>
      <c r="M61"/>
    </row>
    <row r="62" spans="1:13" ht="12.75" customHeight="1">
      <c r="A62" s="91" t="s">
        <v>201</v>
      </c>
      <c r="B62" s="77">
        <v>2003</v>
      </c>
      <c r="C62" s="37">
        <v>14</v>
      </c>
      <c r="D62" s="38">
        <v>3.38</v>
      </c>
      <c r="E62" s="37">
        <v>34.5</v>
      </c>
      <c r="F62" s="37">
        <v>610</v>
      </c>
      <c r="G62" s="40">
        <v>0.002375</v>
      </c>
      <c r="H62" s="73">
        <f>SUM(C63:G63)</f>
        <v>576</v>
      </c>
      <c r="I62" s="102">
        <f>RANK(H62,Egyéni!$E$3:$E$324)</f>
        <v>18</v>
      </c>
      <c r="J62" s="93"/>
      <c r="M62"/>
    </row>
    <row r="63" spans="1:13" ht="13.5" customHeight="1">
      <c r="A63" s="75"/>
      <c r="B63" s="79"/>
      <c r="C63" s="57">
        <f>IF(C62&lt;9.97,0,VLOOKUP(C62,rfut,5,TRUE))</f>
        <v>145</v>
      </c>
      <c r="D63" s="57">
        <f>IF(D62&lt;179,0,VLOOKUP(D62,távol,4,TRUE))</f>
        <v>0</v>
      </c>
      <c r="E63" s="57">
        <f>IF(E62&lt;4,0,VLOOKUP(E62,kisl,2,TRUE))</f>
        <v>86</v>
      </c>
      <c r="F63" s="57">
        <f>IF(F62&lt;3,0,VLOOKUP(F62,súly,3,TRUE))</f>
        <v>299</v>
      </c>
      <c r="G63" s="57">
        <f>IF(G62&lt;fiú!$D$2,0,VLOOKUP(G62,hfut,3,TRUE))</f>
        <v>46</v>
      </c>
      <c r="H63" s="74"/>
      <c r="I63" s="106"/>
      <c r="J63" s="93"/>
      <c r="M63"/>
    </row>
    <row r="64" spans="1:13" ht="12.75" customHeight="1">
      <c r="A64" s="91" t="s">
        <v>218</v>
      </c>
      <c r="B64" s="100">
        <v>2003</v>
      </c>
      <c r="C64" s="37">
        <v>14.5</v>
      </c>
      <c r="D64" s="38">
        <v>3.7</v>
      </c>
      <c r="E64" s="37">
        <v>35.8</v>
      </c>
      <c r="F64" s="37">
        <v>790</v>
      </c>
      <c r="G64" s="40">
        <v>0.0022222222222222222</v>
      </c>
      <c r="H64" s="80">
        <f>SUM(C65:G65)</f>
        <v>591</v>
      </c>
      <c r="I64" s="107">
        <f>RANK(H64,Egyéni!$E$3:$E$324)</f>
        <v>17</v>
      </c>
      <c r="J64" s="93"/>
      <c r="M64"/>
    </row>
    <row r="65" spans="1:13" ht="13.5" customHeight="1" thickBot="1">
      <c r="A65" s="98"/>
      <c r="B65" s="101"/>
      <c r="C65" s="5">
        <f>IF(C64&lt;9.97,0,VLOOKUP(C64,rfut,5,TRUE))</f>
        <v>129</v>
      </c>
      <c r="D65" s="5">
        <f>IF(D64&lt;179,0,VLOOKUP(D64,távol,4,TRUE))</f>
        <v>0</v>
      </c>
      <c r="E65" s="5">
        <f>IF(E64&lt;4,0,VLOOKUP(E64,kisl,2,TRUE))</f>
        <v>90</v>
      </c>
      <c r="F65" s="5">
        <f>IF(F64&lt;3,0,VLOOKUP(F64,súly,3,TRUE))</f>
        <v>299</v>
      </c>
      <c r="G65" s="5">
        <f>IF(G64&lt;fiú!$D$2,0,VLOOKUP(G64,hfut,3,TRUE))</f>
        <v>73</v>
      </c>
      <c r="H65" s="99"/>
      <c r="I65" s="108"/>
      <c r="J65" s="94"/>
      <c r="M65"/>
    </row>
    <row r="66" ht="13.5" thickTop="1">
      <c r="M66"/>
    </row>
    <row r="67" ht="12" customHeight="1" thickBot="1">
      <c r="M67"/>
    </row>
    <row r="68" spans="1:13" ht="27" customHeight="1" thickTop="1">
      <c r="A68" s="95" t="s">
        <v>202</v>
      </c>
      <c r="B68" s="96"/>
      <c r="C68" s="97"/>
      <c r="D68" s="97"/>
      <c r="E68" s="97"/>
      <c r="F68" s="97"/>
      <c r="G68" s="97"/>
      <c r="H68" s="97"/>
      <c r="I68" s="104" t="s">
        <v>185</v>
      </c>
      <c r="J68" s="89">
        <f>RANK(J70,Csapat!$C$2:$C$24)</f>
        <v>1</v>
      </c>
      <c r="M68"/>
    </row>
    <row r="69" spans="1:13" ht="12.75" customHeight="1">
      <c r="A69" s="2" t="s">
        <v>1</v>
      </c>
      <c r="B69" s="19" t="s">
        <v>88</v>
      </c>
      <c r="C69" s="3" t="s">
        <v>92</v>
      </c>
      <c r="D69" s="3" t="s">
        <v>83</v>
      </c>
      <c r="E69" s="3" t="s">
        <v>85</v>
      </c>
      <c r="F69" s="3" t="s">
        <v>87</v>
      </c>
      <c r="G69" s="3" t="s">
        <v>86</v>
      </c>
      <c r="H69" s="3" t="s">
        <v>0</v>
      </c>
      <c r="I69" s="105"/>
      <c r="J69" s="90"/>
      <c r="M69"/>
    </row>
    <row r="70" spans="1:13" ht="12.75" customHeight="1">
      <c r="A70" s="91" t="s">
        <v>203</v>
      </c>
      <c r="B70" s="77">
        <v>2003</v>
      </c>
      <c r="C70" s="37">
        <v>13.5</v>
      </c>
      <c r="D70" s="38">
        <v>454</v>
      </c>
      <c r="E70" s="37">
        <v>45.7</v>
      </c>
      <c r="F70" s="37">
        <v>840</v>
      </c>
      <c r="G70" s="39">
        <v>0.0017326388888888888</v>
      </c>
      <c r="H70" s="80">
        <f>SUM(C71:G71)</f>
        <v>877</v>
      </c>
      <c r="I70" s="102">
        <f>RANK(H70,Egyéni!$E$3:$E$324)</f>
        <v>1</v>
      </c>
      <c r="J70" s="92">
        <f>SUM(H70:H81)-MIN(H70:H81)</f>
        <v>4039</v>
      </c>
      <c r="M70"/>
    </row>
    <row r="71" spans="1:13" ht="12.75" customHeight="1">
      <c r="A71" s="91"/>
      <c r="B71" s="78"/>
      <c r="C71" s="4">
        <f>IF(C70&lt;9.97,0,VLOOKUP(C70,rfut,5,TRUE))</f>
        <v>162</v>
      </c>
      <c r="D71" s="4">
        <f>IF(D70&lt;179,0,VLOOKUP(D70,távol,4,TRUE))</f>
        <v>125</v>
      </c>
      <c r="E71" s="4">
        <f>IF(E70&lt;4,0,VLOOKUP(E70,kisl,2,TRUE))</f>
        <v>122</v>
      </c>
      <c r="F71" s="4">
        <f>IF(F70&lt;3,0,VLOOKUP(F70,súly,3,TRUE))</f>
        <v>299</v>
      </c>
      <c r="G71" s="4">
        <f>IF(G70&lt;fiú!$D$2,0,VLOOKUP(G70,hfut,3,TRUE))</f>
        <v>169</v>
      </c>
      <c r="H71" s="81"/>
      <c r="I71" s="103"/>
      <c r="J71" s="93"/>
      <c r="M71"/>
    </row>
    <row r="72" spans="1:13" ht="12.75" customHeight="1">
      <c r="A72" s="91" t="s">
        <v>204</v>
      </c>
      <c r="B72" s="77">
        <v>2003</v>
      </c>
      <c r="C72" s="37">
        <v>13.7</v>
      </c>
      <c r="D72" s="38">
        <v>492</v>
      </c>
      <c r="E72" s="37">
        <v>35.4</v>
      </c>
      <c r="F72" s="37">
        <v>940</v>
      </c>
      <c r="G72" s="40">
        <v>0.0021122685185185185</v>
      </c>
      <c r="H72" s="80">
        <f>SUM(C73:G73)</f>
        <v>780</v>
      </c>
      <c r="I72" s="102">
        <f>RANK(H72,Egyéni!$E$3:$E$324)</f>
        <v>7</v>
      </c>
      <c r="J72" s="93"/>
      <c r="M72"/>
    </row>
    <row r="73" spans="1:13" ht="12.75" customHeight="1">
      <c r="A73" s="91"/>
      <c r="B73" s="78"/>
      <c r="C73" s="4">
        <f>IF(C72&lt;9.97,0,VLOOKUP(C72,rfut,5,TRUE))</f>
        <v>155</v>
      </c>
      <c r="D73" s="4">
        <f>IF(D72&lt;179,0,VLOOKUP(D72,távol,4,TRUE))</f>
        <v>144</v>
      </c>
      <c r="E73" s="4">
        <f>IF(E72&lt;4,0,VLOOKUP(E72,kisl,2,TRUE))</f>
        <v>89</v>
      </c>
      <c r="F73" s="4">
        <f>IF(F72&lt;3,0,VLOOKUP(F72,súly,3,TRUE))</f>
        <v>299</v>
      </c>
      <c r="G73" s="4">
        <f>IF(G72&lt;fiú!$D$2,0,VLOOKUP(G72,hfut,3,TRUE))</f>
        <v>93</v>
      </c>
      <c r="H73" s="81"/>
      <c r="I73" s="103"/>
      <c r="J73" s="93"/>
      <c r="M73"/>
    </row>
    <row r="74" spans="1:13" ht="12.75" customHeight="1">
      <c r="A74" s="91" t="s">
        <v>205</v>
      </c>
      <c r="B74" s="77">
        <v>2003</v>
      </c>
      <c r="C74" s="37">
        <v>12.3</v>
      </c>
      <c r="D74" s="38">
        <v>480</v>
      </c>
      <c r="E74" s="37">
        <v>36.2</v>
      </c>
      <c r="F74" s="37">
        <v>840</v>
      </c>
      <c r="G74" s="40">
        <v>0.0018923611111111112</v>
      </c>
      <c r="H74" s="80">
        <f>SUM(C75:G75)</f>
        <v>870</v>
      </c>
      <c r="I74" s="102">
        <f>RANK(H74,Egyéni!$E$3:$E$324)</f>
        <v>2</v>
      </c>
      <c r="J74" s="93"/>
      <c r="M74"/>
    </row>
    <row r="75" spans="1:13" ht="12.75" customHeight="1">
      <c r="A75" s="91"/>
      <c r="B75" s="78"/>
      <c r="C75" s="4">
        <f>IF(C74&lt;9.97,0,VLOOKUP(C74,rfut,5,TRUE))</f>
        <v>206</v>
      </c>
      <c r="D75" s="4">
        <f>IF(D74&lt;179,0,VLOOKUP(D74,távol,4,TRUE))</f>
        <v>138</v>
      </c>
      <c r="E75" s="4">
        <f>IF(E74&lt;4,0,VLOOKUP(E74,kisl,2,TRUE))</f>
        <v>91</v>
      </c>
      <c r="F75" s="4">
        <f>IF(F74&lt;3,0,VLOOKUP(F74,súly,3,TRUE))</f>
        <v>299</v>
      </c>
      <c r="G75" s="4">
        <f>IF(G74&lt;fiú!$D$2,0,VLOOKUP(G74,hfut,3,TRUE))</f>
        <v>136</v>
      </c>
      <c r="H75" s="81"/>
      <c r="I75" s="103"/>
      <c r="J75" s="93"/>
      <c r="M75"/>
    </row>
    <row r="76" spans="1:13" ht="12.75" customHeight="1">
      <c r="A76" s="91" t="s">
        <v>206</v>
      </c>
      <c r="B76" s="77">
        <v>2003</v>
      </c>
      <c r="C76" s="37">
        <v>14.1</v>
      </c>
      <c r="D76" s="38">
        <v>402</v>
      </c>
      <c r="E76" s="37">
        <v>34.8</v>
      </c>
      <c r="F76" s="37">
        <v>770</v>
      </c>
      <c r="G76" s="40">
        <v>0.0020613425925925925</v>
      </c>
      <c r="H76" s="80">
        <f>SUM(C77:G77)</f>
        <v>728</v>
      </c>
      <c r="I76" s="102">
        <f>RANK(H76,Egyéni!$E$3:$E$324)</f>
        <v>10</v>
      </c>
      <c r="J76" s="93"/>
      <c r="M76"/>
    </row>
    <row r="77" spans="1:13" ht="13.5" customHeight="1">
      <c r="A77" s="91"/>
      <c r="B77" s="78"/>
      <c r="C77" s="4">
        <f>IF(C76&lt;9.97,0,VLOOKUP(C76,rfut,5,TRUE))</f>
        <v>142</v>
      </c>
      <c r="D77" s="4">
        <f>IF(D76&lt;179,0,VLOOKUP(D76,távol,4,TRUE))</f>
        <v>98</v>
      </c>
      <c r="E77" s="4">
        <f>IF(E76&lt;4,0,VLOOKUP(E76,kisl,2,TRUE))</f>
        <v>87</v>
      </c>
      <c r="F77" s="4">
        <f>IF(F76&lt;3,0,VLOOKUP(F76,súly,3,TRUE))</f>
        <v>299</v>
      </c>
      <c r="G77" s="4">
        <f>IF(G76&lt;fiú!$D$2,0,VLOOKUP(G76,hfut,3,TRUE))</f>
        <v>102</v>
      </c>
      <c r="H77" s="81"/>
      <c r="I77" s="103"/>
      <c r="J77" s="93"/>
      <c r="M77"/>
    </row>
    <row r="78" spans="1:13" ht="12.75" customHeight="1">
      <c r="A78" s="91" t="s">
        <v>207</v>
      </c>
      <c r="B78" s="77">
        <v>2004</v>
      </c>
      <c r="C78" s="37">
        <v>14.5</v>
      </c>
      <c r="D78" s="38">
        <v>442</v>
      </c>
      <c r="E78" s="37">
        <v>39</v>
      </c>
      <c r="F78" s="37">
        <v>790</v>
      </c>
      <c r="G78" s="40">
        <v>0.0022627314814814815</v>
      </c>
      <c r="H78" s="73">
        <f>SUM(C79:G79)</f>
        <v>713</v>
      </c>
      <c r="I78" s="102">
        <f>RANK(H78,Egyéni!$E$3:$E$324)</f>
        <v>13</v>
      </c>
      <c r="J78" s="93"/>
      <c r="M78"/>
    </row>
    <row r="79" spans="1:13" ht="12.75" customHeight="1">
      <c r="A79" s="75"/>
      <c r="B79" s="79"/>
      <c r="C79" s="57">
        <f>IF(C78&lt;9.97,0,VLOOKUP(C78,rfut,5,TRUE))</f>
        <v>129</v>
      </c>
      <c r="D79" s="57">
        <f>IF(D78&lt;179,0,VLOOKUP(D78,távol,4,TRUE))</f>
        <v>119</v>
      </c>
      <c r="E79" s="57">
        <f>IF(E78&lt;4,0,VLOOKUP(E78,kisl,2,TRUE))</f>
        <v>100</v>
      </c>
      <c r="F79" s="57">
        <f>IF(F78&lt;3,0,VLOOKUP(F78,súly,3,TRUE))</f>
        <v>299</v>
      </c>
      <c r="G79" s="57">
        <f>IF(G78&lt;fiú!$D$2,0,VLOOKUP(G78,hfut,3,TRUE))</f>
        <v>66</v>
      </c>
      <c r="H79" s="74"/>
      <c r="I79" s="106"/>
      <c r="J79" s="93"/>
      <c r="M79"/>
    </row>
    <row r="80" spans="1:13" ht="12.75" customHeight="1">
      <c r="A80" s="91" t="s">
        <v>208</v>
      </c>
      <c r="B80" s="100">
        <v>2004</v>
      </c>
      <c r="C80" s="37">
        <v>13.8</v>
      </c>
      <c r="D80" s="38">
        <v>445</v>
      </c>
      <c r="E80" s="37">
        <v>48.2</v>
      </c>
      <c r="F80" s="37">
        <v>820</v>
      </c>
      <c r="G80" s="40">
        <v>0.002162037037037037</v>
      </c>
      <c r="H80" s="80">
        <f>SUM(C81:G81)</f>
        <v>784</v>
      </c>
      <c r="I80" s="107">
        <f>RANK(H80,Egyéni!$E$3:$E$324)</f>
        <v>6</v>
      </c>
      <c r="J80" s="93"/>
      <c r="M80"/>
    </row>
    <row r="81" spans="1:13" ht="12.75" customHeight="1" thickBot="1">
      <c r="A81" s="98"/>
      <c r="B81" s="101"/>
      <c r="C81" s="5">
        <f>IF(C80&lt;9.97,0,VLOOKUP(C80,rfut,5,TRUE))</f>
        <v>151</v>
      </c>
      <c r="D81" s="5">
        <f>IF(D80&lt;179,0,VLOOKUP(D80,távol,4,TRUE))</f>
        <v>120</v>
      </c>
      <c r="E81" s="5">
        <f>IF(E80&lt;4,0,VLOOKUP(E80,kisl,2,TRUE))</f>
        <v>130</v>
      </c>
      <c r="F81" s="5">
        <f>IF(F80&lt;3,0,VLOOKUP(F80,súly,3,TRUE))</f>
        <v>299</v>
      </c>
      <c r="G81" s="5">
        <f>IF(G80&lt;fiú!$D$2,0,VLOOKUP(G80,hfut,3,TRUE))</f>
        <v>84</v>
      </c>
      <c r="H81" s="99"/>
      <c r="I81" s="108"/>
      <c r="J81" s="94"/>
      <c r="M81"/>
    </row>
    <row r="82" ht="12.75" customHeight="1" thickTop="1">
      <c r="M82"/>
    </row>
    <row r="83" ht="12.75" customHeight="1" thickBot="1">
      <c r="M83"/>
    </row>
    <row r="84" spans="1:13" ht="27" customHeight="1" thickTop="1">
      <c r="A84" s="95" t="s">
        <v>209</v>
      </c>
      <c r="B84" s="96"/>
      <c r="C84" s="97"/>
      <c r="D84" s="97"/>
      <c r="E84" s="97"/>
      <c r="F84" s="97"/>
      <c r="G84" s="97"/>
      <c r="H84" s="97"/>
      <c r="I84" s="104" t="s">
        <v>185</v>
      </c>
      <c r="J84" s="89">
        <f>RANK(J86,Csapat!$C$2:$C$24)</f>
        <v>2</v>
      </c>
      <c r="M84"/>
    </row>
    <row r="85" spans="1:13" ht="12.75" customHeight="1">
      <c r="A85" s="2" t="s">
        <v>1</v>
      </c>
      <c r="B85" s="19" t="s">
        <v>88</v>
      </c>
      <c r="C85" s="3" t="s">
        <v>92</v>
      </c>
      <c r="D85" s="3" t="s">
        <v>83</v>
      </c>
      <c r="E85" s="3" t="s">
        <v>85</v>
      </c>
      <c r="F85" s="3" t="s">
        <v>87</v>
      </c>
      <c r="G85" s="3" t="s">
        <v>86</v>
      </c>
      <c r="H85" s="3" t="s">
        <v>0</v>
      </c>
      <c r="I85" s="105"/>
      <c r="J85" s="90"/>
      <c r="M85"/>
    </row>
    <row r="86" spans="1:13" ht="12.75" customHeight="1">
      <c r="A86" s="91" t="s">
        <v>210</v>
      </c>
      <c r="B86" s="77"/>
      <c r="C86" s="37">
        <v>14.2</v>
      </c>
      <c r="D86" s="38">
        <v>370</v>
      </c>
      <c r="E86" s="37">
        <v>33.2</v>
      </c>
      <c r="F86" s="37">
        <v>565</v>
      </c>
      <c r="G86" s="39">
        <v>0.001967592592592593</v>
      </c>
      <c r="H86" s="80">
        <f>SUM(C87:G87)</f>
        <v>724</v>
      </c>
      <c r="I86" s="102">
        <f>RANK(H86,Egyéni!$E$3:$E$324)</f>
        <v>12</v>
      </c>
      <c r="J86" s="92">
        <f>SUM(H86:H97)-MIN(H86:H97)</f>
        <v>3957</v>
      </c>
      <c r="M86"/>
    </row>
    <row r="87" spans="1:13" ht="12.75" customHeight="1">
      <c r="A87" s="91"/>
      <c r="B87" s="78"/>
      <c r="C87" s="4">
        <f>IF(C86&lt;9.97,0,VLOOKUP(C86,rfut,5,TRUE))</f>
        <v>138</v>
      </c>
      <c r="D87" s="4">
        <f>IF(D86&lt;179,0,VLOOKUP(D86,távol,4,TRUE))</f>
        <v>84</v>
      </c>
      <c r="E87" s="4">
        <f>IF(E86&lt;4,0,VLOOKUP(E86,kisl,2,TRUE))</f>
        <v>82</v>
      </c>
      <c r="F87" s="4">
        <f>IF(F86&lt;3,0,VLOOKUP(F86,súly,3,TRUE))</f>
        <v>299</v>
      </c>
      <c r="G87" s="4">
        <f>IF(G86&lt;fiú!$D$2,0,VLOOKUP(G86,hfut,3,TRUE))</f>
        <v>121</v>
      </c>
      <c r="H87" s="81"/>
      <c r="I87" s="103"/>
      <c r="J87" s="93"/>
      <c r="M87"/>
    </row>
    <row r="88" spans="1:13" ht="12.75" customHeight="1">
      <c r="A88" s="91" t="s">
        <v>211</v>
      </c>
      <c r="B88" s="77"/>
      <c r="C88" s="37">
        <v>12.7</v>
      </c>
      <c r="D88" s="38">
        <v>410</v>
      </c>
      <c r="E88" s="37">
        <v>38.6</v>
      </c>
      <c r="F88" s="37">
        <v>820</v>
      </c>
      <c r="G88" s="40">
        <v>0.0018506944444444445</v>
      </c>
      <c r="H88" s="80">
        <f>SUM(C89:G89)</f>
        <v>834</v>
      </c>
      <c r="I88" s="102">
        <f>RANK(H88,Egyéni!$E$3:$E$324)</f>
        <v>4</v>
      </c>
      <c r="J88" s="93"/>
      <c r="M88"/>
    </row>
    <row r="89" spans="1:13" ht="12.75" customHeight="1">
      <c r="A89" s="91"/>
      <c r="B89" s="78"/>
      <c r="C89" s="4">
        <f>IF(C88&lt;9.97,0,VLOOKUP(C88,rfut,5,TRUE))</f>
        <v>191</v>
      </c>
      <c r="D89" s="4">
        <f>IF(D88&lt;179,0,VLOOKUP(D88,távol,4,TRUE))</f>
        <v>102</v>
      </c>
      <c r="E89" s="4">
        <f>IF(E88&lt;4,0,VLOOKUP(E88,kisl,2,TRUE))</f>
        <v>98</v>
      </c>
      <c r="F89" s="4">
        <f>IF(F88&lt;3,0,VLOOKUP(F88,súly,3,TRUE))</f>
        <v>299</v>
      </c>
      <c r="G89" s="4">
        <f>IF(G88&lt;fiú!$D$2,0,VLOOKUP(G88,hfut,3,TRUE))</f>
        <v>144</v>
      </c>
      <c r="H89" s="81"/>
      <c r="I89" s="103"/>
      <c r="J89" s="93"/>
      <c r="M89"/>
    </row>
    <row r="90" spans="1:13" ht="12.75" customHeight="1">
      <c r="A90" s="91" t="s">
        <v>212</v>
      </c>
      <c r="B90" s="77"/>
      <c r="C90" s="37">
        <v>13.9</v>
      </c>
      <c r="D90" s="38">
        <v>420</v>
      </c>
      <c r="E90" s="37">
        <v>30.6</v>
      </c>
      <c r="F90" s="37">
        <v>640</v>
      </c>
      <c r="G90" s="40">
        <v>0.002005787037037037</v>
      </c>
      <c r="H90" s="80">
        <f>SUM(C91:G91)</f>
        <v>742</v>
      </c>
      <c r="I90" s="102">
        <f>RANK(H90,Egyéni!$E$3:$E$324)</f>
        <v>9</v>
      </c>
      <c r="J90" s="93"/>
      <c r="M90"/>
    </row>
    <row r="91" spans="1:13" ht="13.5" customHeight="1">
      <c r="A91" s="91"/>
      <c r="B91" s="78"/>
      <c r="C91" s="4">
        <f>IF(C90&lt;9.97,0,VLOOKUP(C90,rfut,5,TRUE))</f>
        <v>148</v>
      </c>
      <c r="D91" s="4">
        <f>IF(D90&lt;179,0,VLOOKUP(D90,távol,4,TRUE))</f>
        <v>107</v>
      </c>
      <c r="E91" s="4">
        <f>IF(E90&lt;4,0,VLOOKUP(E90,kisl,2,TRUE))</f>
        <v>75</v>
      </c>
      <c r="F91" s="4">
        <f>IF(F90&lt;3,0,VLOOKUP(F90,súly,3,TRUE))</f>
        <v>299</v>
      </c>
      <c r="G91" s="4">
        <f>IF(G90&lt;fiú!$D$2,0,VLOOKUP(G90,hfut,3,TRUE))</f>
        <v>113</v>
      </c>
      <c r="H91" s="81"/>
      <c r="I91" s="103"/>
      <c r="J91" s="93"/>
      <c r="M91"/>
    </row>
    <row r="92" spans="1:13" ht="12.75" customHeight="1">
      <c r="A92" s="91" t="s">
        <v>213</v>
      </c>
      <c r="B92" s="77"/>
      <c r="C92" s="37">
        <v>13.4</v>
      </c>
      <c r="D92" s="38">
        <v>455</v>
      </c>
      <c r="E92" s="37">
        <v>44.7</v>
      </c>
      <c r="F92" s="37">
        <v>840</v>
      </c>
      <c r="G92" s="40">
        <v>0.0017789351851851853</v>
      </c>
      <c r="H92" s="80">
        <f>SUM(C93:G93)</f>
        <v>867</v>
      </c>
      <c r="I92" s="102">
        <f>RANK(H92,Egyéni!$E$3:$E$324)</f>
        <v>3</v>
      </c>
      <c r="J92" s="93"/>
      <c r="M92"/>
    </row>
    <row r="93" spans="1:13" ht="12.75" customHeight="1">
      <c r="A93" s="91"/>
      <c r="B93" s="78"/>
      <c r="C93" s="4">
        <f>IF(C92&lt;9.97,0,VLOOKUP(C92,rfut,5,TRUE))</f>
        <v>166</v>
      </c>
      <c r="D93" s="4">
        <f>IF(D92&lt;179,0,VLOOKUP(D92,távol,4,TRUE))</f>
        <v>125</v>
      </c>
      <c r="E93" s="4">
        <f>IF(E92&lt;4,0,VLOOKUP(E92,kisl,2,TRUE))</f>
        <v>118</v>
      </c>
      <c r="F93" s="4">
        <f>IF(F92&lt;3,0,VLOOKUP(F92,súly,3,TRUE))</f>
        <v>299</v>
      </c>
      <c r="G93" s="4">
        <f>IF(G92&lt;fiú!$D$2,0,VLOOKUP(G92,hfut,3,TRUE))</f>
        <v>159</v>
      </c>
      <c r="H93" s="81"/>
      <c r="I93" s="103"/>
      <c r="J93" s="93"/>
      <c r="M93"/>
    </row>
    <row r="94" spans="1:13" ht="12.75" customHeight="1">
      <c r="A94" s="91" t="s">
        <v>214</v>
      </c>
      <c r="B94" s="77"/>
      <c r="C94" s="37">
        <v>13.9</v>
      </c>
      <c r="D94" s="38">
        <v>400</v>
      </c>
      <c r="E94" s="37">
        <v>38.2</v>
      </c>
      <c r="F94" s="37">
        <v>740</v>
      </c>
      <c r="G94" s="40">
        <v>0.0018252314814814815</v>
      </c>
      <c r="H94" s="73">
        <f>SUM(C95:G95)</f>
        <v>790</v>
      </c>
      <c r="I94" s="102">
        <f>RANK(H94,Egyéni!$E$3:$E$324)</f>
        <v>5</v>
      </c>
      <c r="J94" s="93"/>
      <c r="M94"/>
    </row>
    <row r="95" spans="1:13" ht="12.75" customHeight="1">
      <c r="A95" s="75"/>
      <c r="B95" s="79"/>
      <c r="C95" s="57">
        <f>IF(C94&lt;9.97,0,VLOOKUP(C94,rfut,5,TRUE))</f>
        <v>148</v>
      </c>
      <c r="D95" s="57">
        <f>IF(D94&lt;179,0,VLOOKUP(D94,távol,4,TRUE))</f>
        <v>97</v>
      </c>
      <c r="E95" s="57">
        <f>IF(E94&lt;4,0,VLOOKUP(E94,kisl,2,TRUE))</f>
        <v>97</v>
      </c>
      <c r="F95" s="57">
        <f>IF(F94&lt;3,0,VLOOKUP(F94,súly,3,TRUE))</f>
        <v>299</v>
      </c>
      <c r="G95" s="57">
        <f>IF(G94&lt;fiú!$D$2,0,VLOOKUP(G94,hfut,3,TRUE))</f>
        <v>149</v>
      </c>
      <c r="H95" s="74"/>
      <c r="I95" s="106"/>
      <c r="J95" s="93"/>
      <c r="M95"/>
    </row>
    <row r="96" spans="1:13" ht="12.75" customHeight="1">
      <c r="A96" s="91" t="s">
        <v>215</v>
      </c>
      <c r="B96" s="100"/>
      <c r="C96" s="37">
        <v>14.9</v>
      </c>
      <c r="D96" s="38">
        <v>410</v>
      </c>
      <c r="E96" s="37">
        <v>41.9</v>
      </c>
      <c r="F96" s="37">
        <v>915</v>
      </c>
      <c r="G96" s="40">
        <v>0.0022083333333333334</v>
      </c>
      <c r="H96" s="80">
        <f>SUM(C97:G97)</f>
        <v>702</v>
      </c>
      <c r="I96" s="107">
        <f>RANK(H96,Egyéni!$E$3:$E$324)</f>
        <v>14</v>
      </c>
      <c r="J96" s="93"/>
      <c r="M96"/>
    </row>
    <row r="97" spans="1:13" ht="12.75" customHeight="1" thickBot="1">
      <c r="A97" s="98"/>
      <c r="B97" s="101"/>
      <c r="C97" s="5">
        <f>IF(C96&lt;9.97,0,VLOOKUP(C96,rfut,5,TRUE))</f>
        <v>116</v>
      </c>
      <c r="D97" s="5">
        <f>IF(D96&lt;179,0,VLOOKUP(D96,távol,4,TRUE))</f>
        <v>102</v>
      </c>
      <c r="E97" s="5">
        <f>IF(E96&lt;4,0,VLOOKUP(E96,kisl,2,TRUE))</f>
        <v>109</v>
      </c>
      <c r="F97" s="5">
        <f>IF(F96&lt;3,0,VLOOKUP(F96,súly,3,TRUE))</f>
        <v>299</v>
      </c>
      <c r="G97" s="5">
        <f>IF(G96&lt;fiú!$D$2,0,VLOOKUP(G96,hfut,3,TRUE))</f>
        <v>76</v>
      </c>
      <c r="H97" s="99"/>
      <c r="I97" s="108"/>
      <c r="J97" s="94"/>
      <c r="M97"/>
    </row>
    <row r="98" ht="12.75" customHeight="1" thickTop="1">
      <c r="M98"/>
    </row>
    <row r="99" ht="12.75" customHeight="1" thickBot="1">
      <c r="M99"/>
    </row>
    <row r="100" spans="1:13" ht="27" customHeight="1" thickTop="1">
      <c r="A100" s="95"/>
      <c r="B100" s="96"/>
      <c r="C100" s="97"/>
      <c r="D100" s="97"/>
      <c r="E100" s="97"/>
      <c r="F100" s="97"/>
      <c r="G100" s="97"/>
      <c r="H100" s="97"/>
      <c r="I100" s="104" t="s">
        <v>185</v>
      </c>
      <c r="J100" s="89">
        <f>RANK(J102,Csapat!$C$2:$C$24)</f>
        <v>4</v>
      </c>
      <c r="M100"/>
    </row>
    <row r="101" spans="1:13" ht="12.75" customHeight="1">
      <c r="A101" s="2" t="s">
        <v>1</v>
      </c>
      <c r="B101" s="19" t="s">
        <v>88</v>
      </c>
      <c r="C101" s="3" t="s">
        <v>92</v>
      </c>
      <c r="D101" s="3" t="s">
        <v>83</v>
      </c>
      <c r="E101" s="3" t="s">
        <v>85</v>
      </c>
      <c r="F101" s="3" t="s">
        <v>87</v>
      </c>
      <c r="G101" s="3" t="s">
        <v>86</v>
      </c>
      <c r="H101" s="3" t="s">
        <v>0</v>
      </c>
      <c r="I101" s="105"/>
      <c r="J101" s="90"/>
      <c r="M101"/>
    </row>
    <row r="102" spans="1:13" ht="12.75" customHeight="1">
      <c r="A102" s="91"/>
      <c r="B102" s="77"/>
      <c r="C102" s="37"/>
      <c r="D102" s="38"/>
      <c r="E102" s="37"/>
      <c r="F102" s="37"/>
      <c r="G102" s="39"/>
      <c r="H102" s="80">
        <f>SUM(C103:G103)</f>
        <v>0</v>
      </c>
      <c r="I102" s="102">
        <f>RANK(H102,Egyéni!$E$3:$E$324)</f>
        <v>20</v>
      </c>
      <c r="J102" s="92">
        <f>SUM(H102:H113)-MIN(H102:H113)</f>
        <v>0</v>
      </c>
      <c r="M102"/>
    </row>
    <row r="103" spans="1:13" ht="12.75" customHeight="1">
      <c r="A103" s="91"/>
      <c r="B103" s="78"/>
      <c r="C103" s="4">
        <f>IF(C102&lt;9.97,0,VLOOKUP(C102,rfut,5,TRUE))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4">
        <f>IF(F102&lt;3,0,VLOOKUP(F102,súly,3,TRUE))</f>
        <v>0</v>
      </c>
      <c r="G103" s="4">
        <f>IF(G102&lt;fiú!$D$2,0,VLOOKUP(G102,hfut,3,TRUE))</f>
        <v>0</v>
      </c>
      <c r="H103" s="81"/>
      <c r="I103" s="103"/>
      <c r="J103" s="93"/>
      <c r="M103"/>
    </row>
    <row r="104" spans="1:13" ht="12.75" customHeight="1">
      <c r="A104" s="91"/>
      <c r="B104" s="77"/>
      <c r="C104" s="37"/>
      <c r="D104" s="38"/>
      <c r="E104" s="37"/>
      <c r="F104" s="37"/>
      <c r="G104" s="40"/>
      <c r="H104" s="80">
        <f>SUM(C105:G105)</f>
        <v>0</v>
      </c>
      <c r="I104" s="102">
        <f>RANK(H104,Egyéni!$E$3:$E$324)</f>
        <v>20</v>
      </c>
      <c r="J104" s="93"/>
      <c r="M104"/>
    </row>
    <row r="105" spans="1:13" ht="13.5" customHeight="1">
      <c r="A105" s="91"/>
      <c r="B105" s="78"/>
      <c r="C105" s="4">
        <f>IF(C104&lt;9.97,0,VLOOKUP(C104,rfut,5,TRUE))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4">
        <f>IF(F104&lt;3,0,VLOOKUP(F104,súly,3,TRUE))</f>
        <v>0</v>
      </c>
      <c r="G105" s="4">
        <f>IF(G104&lt;fiú!$D$2,0,VLOOKUP(G104,hfut,3,TRUE))</f>
        <v>0</v>
      </c>
      <c r="H105" s="81"/>
      <c r="I105" s="103"/>
      <c r="J105" s="93"/>
      <c r="M105"/>
    </row>
    <row r="106" spans="1:13" ht="12.75" customHeight="1">
      <c r="A106" s="91"/>
      <c r="B106" s="77"/>
      <c r="C106" s="37"/>
      <c r="D106" s="38"/>
      <c r="E106" s="37"/>
      <c r="F106" s="37"/>
      <c r="G106" s="40"/>
      <c r="H106" s="80">
        <f>SUM(C107:G107)</f>
        <v>0</v>
      </c>
      <c r="I106" s="102">
        <f>RANK(H106,Egyéni!$E$3:$E$324)</f>
        <v>20</v>
      </c>
      <c r="J106" s="93"/>
      <c r="M106"/>
    </row>
    <row r="107" spans="1:13" ht="12.75" customHeight="1">
      <c r="A107" s="91"/>
      <c r="B107" s="78"/>
      <c r="C107" s="4">
        <f>IF(C106&lt;9.97,0,VLOOKUP(C106,rfut,5,TRUE))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4">
        <f>IF(F106&lt;3,0,VLOOKUP(F106,súly,3,TRUE))</f>
        <v>0</v>
      </c>
      <c r="G107" s="4">
        <f>IF(G106&lt;fiú!$D$2,0,VLOOKUP(G106,hfut,3,TRUE))</f>
        <v>0</v>
      </c>
      <c r="H107" s="81"/>
      <c r="I107" s="103"/>
      <c r="J107" s="93"/>
      <c r="M107"/>
    </row>
    <row r="108" spans="1:13" ht="12.75" customHeight="1">
      <c r="A108" s="91"/>
      <c r="B108" s="77"/>
      <c r="C108" s="37"/>
      <c r="D108" s="38"/>
      <c r="E108" s="37"/>
      <c r="F108" s="37"/>
      <c r="G108" s="40"/>
      <c r="H108" s="80">
        <f>SUM(C109:G109)</f>
        <v>0</v>
      </c>
      <c r="I108" s="102">
        <f>RANK(H108,Egyéni!$E$3:$E$324)</f>
        <v>20</v>
      </c>
      <c r="J108" s="93"/>
      <c r="M108"/>
    </row>
    <row r="109" spans="1:13" ht="12.75" customHeight="1">
      <c r="A109" s="91"/>
      <c r="B109" s="78"/>
      <c r="C109" s="4">
        <f>IF(C108&lt;9.97,0,VLOOKUP(C108,rfut,5,TRUE))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4">
        <f>IF(F108&lt;3,0,VLOOKUP(F108,súly,3,TRUE))</f>
        <v>0</v>
      </c>
      <c r="G109" s="4">
        <f>IF(G108&lt;fiú!$D$2,0,VLOOKUP(G108,hfut,3,TRUE))</f>
        <v>0</v>
      </c>
      <c r="H109" s="81"/>
      <c r="I109" s="103"/>
      <c r="J109" s="93"/>
      <c r="M109"/>
    </row>
    <row r="110" spans="1:13" ht="12.75" customHeight="1">
      <c r="A110" s="91"/>
      <c r="B110" s="77"/>
      <c r="C110" s="37"/>
      <c r="D110" s="38"/>
      <c r="E110" s="37"/>
      <c r="F110" s="37"/>
      <c r="G110" s="40"/>
      <c r="H110" s="73">
        <f>SUM(C111:G111)</f>
        <v>0</v>
      </c>
      <c r="I110" s="102">
        <f>RANK(H110,Egyéni!$E$3:$E$324)</f>
        <v>20</v>
      </c>
      <c r="J110" s="93"/>
      <c r="M110"/>
    </row>
    <row r="111" spans="1:13" ht="12.75" customHeight="1">
      <c r="A111" s="75"/>
      <c r="B111" s="79"/>
      <c r="C111" s="57">
        <f>IF(C110&lt;9.97,0,VLOOKUP(C110,rfut,5,TRUE))</f>
        <v>0</v>
      </c>
      <c r="D111" s="57">
        <f>IF(D110&lt;179,0,VLOOKUP(D110,távol,4,TRUE))</f>
        <v>0</v>
      </c>
      <c r="E111" s="57">
        <f>IF(E110&lt;4,0,VLOOKUP(E110,kisl,2,TRUE))</f>
        <v>0</v>
      </c>
      <c r="F111" s="57">
        <f>IF(F110&lt;3,0,VLOOKUP(F110,súly,3,TRUE))</f>
        <v>0</v>
      </c>
      <c r="G111" s="57">
        <f>IF(G110&lt;fiú!$D$2,0,VLOOKUP(G110,hfut,3,TRUE))</f>
        <v>0</v>
      </c>
      <c r="H111" s="74"/>
      <c r="I111" s="106"/>
      <c r="J111" s="93"/>
      <c r="M111"/>
    </row>
    <row r="112" spans="1:13" ht="12.75" customHeight="1">
      <c r="A112" s="91"/>
      <c r="B112" s="100"/>
      <c r="C112" s="37"/>
      <c r="D112" s="38"/>
      <c r="E112" s="37"/>
      <c r="F112" s="37"/>
      <c r="G112" s="40"/>
      <c r="H112" s="80">
        <f>SUM(C113:G113)</f>
        <v>0</v>
      </c>
      <c r="I112" s="107">
        <f>RANK(H112,Egyéni!$E$3:$E$324)</f>
        <v>20</v>
      </c>
      <c r="J112" s="93"/>
      <c r="M112"/>
    </row>
    <row r="113" spans="1:13" ht="12.75" customHeight="1" thickBot="1">
      <c r="A113" s="98"/>
      <c r="B113" s="101"/>
      <c r="C113" s="5">
        <f>IF(C112&lt;9.97,0,VLOOKUP(C112,rfut,5,TRUE))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">
        <f>IF(F112&lt;3,0,VLOOKUP(F112,súly,3,TRUE))</f>
        <v>0</v>
      </c>
      <c r="G113" s="5">
        <f>IF(G112&lt;fiú!$D$2,0,VLOOKUP(G112,hfut,3,TRUE))</f>
        <v>0</v>
      </c>
      <c r="H113" s="99"/>
      <c r="I113" s="108"/>
      <c r="J113" s="94"/>
      <c r="M113"/>
    </row>
    <row r="114" ht="12.75" customHeight="1" thickTop="1">
      <c r="M114"/>
    </row>
    <row r="115" ht="12.75" customHeight="1" thickBot="1">
      <c r="M115"/>
    </row>
    <row r="116" spans="1:13" ht="27" customHeight="1" thickTop="1">
      <c r="A116" s="95"/>
      <c r="B116" s="96"/>
      <c r="C116" s="97"/>
      <c r="D116" s="97"/>
      <c r="E116" s="97"/>
      <c r="F116" s="97"/>
      <c r="G116" s="97"/>
      <c r="H116" s="97"/>
      <c r="I116" s="104" t="s">
        <v>185</v>
      </c>
      <c r="J116" s="89">
        <f>RANK(J118,Csapat!$C$2:$C$24)</f>
        <v>4</v>
      </c>
      <c r="M116"/>
    </row>
    <row r="117" spans="1:13" ht="12.75" customHeight="1">
      <c r="A117" s="2" t="s">
        <v>1</v>
      </c>
      <c r="B117" s="19" t="s">
        <v>88</v>
      </c>
      <c r="C117" s="3" t="s">
        <v>92</v>
      </c>
      <c r="D117" s="3" t="s">
        <v>83</v>
      </c>
      <c r="E117" s="3" t="s">
        <v>85</v>
      </c>
      <c r="F117" s="3" t="s">
        <v>87</v>
      </c>
      <c r="G117" s="3" t="s">
        <v>86</v>
      </c>
      <c r="H117" s="3" t="s">
        <v>0</v>
      </c>
      <c r="I117" s="105"/>
      <c r="J117" s="90"/>
      <c r="M117"/>
    </row>
    <row r="118" spans="1:13" ht="12.75" customHeight="1">
      <c r="A118" s="91"/>
      <c r="B118" s="77"/>
      <c r="C118" s="37"/>
      <c r="D118" s="38"/>
      <c r="E118" s="37"/>
      <c r="F118" s="37"/>
      <c r="G118" s="39"/>
      <c r="H118" s="80">
        <f>SUM(C119:G119)</f>
        <v>0</v>
      </c>
      <c r="I118" s="102">
        <f>RANK(H118,Egyéni!$E$3:$E$324)</f>
        <v>20</v>
      </c>
      <c r="J118" s="92">
        <f>SUM(H118:H129)-MIN(H118:H129)</f>
        <v>0</v>
      </c>
      <c r="M118"/>
    </row>
    <row r="119" spans="1:13" ht="13.5" customHeight="1">
      <c r="A119" s="91"/>
      <c r="B119" s="78"/>
      <c r="C119" s="4">
        <f>IF(C118&lt;9.97,0,VLOOKUP(C118,rfut,5,TRUE))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IF(F118&lt;3,0,VLOOKUP(F118,súly,3,TRUE))</f>
        <v>0</v>
      </c>
      <c r="G119" s="4">
        <f>IF(G118&lt;fiú!$D$2,0,VLOOKUP(G118,hfut,3,TRUE))</f>
        <v>0</v>
      </c>
      <c r="H119" s="81"/>
      <c r="I119" s="103"/>
      <c r="J119" s="93"/>
      <c r="M119"/>
    </row>
    <row r="120" spans="1:13" ht="12.75" customHeight="1">
      <c r="A120" s="91"/>
      <c r="B120" s="77"/>
      <c r="C120" s="37"/>
      <c r="D120" s="38"/>
      <c r="E120" s="37"/>
      <c r="F120" s="37"/>
      <c r="G120" s="40"/>
      <c r="H120" s="80">
        <f>SUM(C121:G121)</f>
        <v>0</v>
      </c>
      <c r="I120" s="102">
        <f>RANK(H120,Egyéni!$E$3:$E$324)</f>
        <v>20</v>
      </c>
      <c r="J120" s="93"/>
      <c r="M120"/>
    </row>
    <row r="121" spans="1:13" ht="12.75" customHeight="1">
      <c r="A121" s="91"/>
      <c r="B121" s="78"/>
      <c r="C121" s="4">
        <f>IF(C120&lt;9.97,0,VLOOKUP(C120,rfut,5,TRUE))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IF(F120&lt;3,0,VLOOKUP(F120,súly,3,TRUE))</f>
        <v>0</v>
      </c>
      <c r="G121" s="4">
        <f>IF(G120&lt;fiú!$D$2,0,VLOOKUP(G120,hfut,3,TRUE))</f>
        <v>0</v>
      </c>
      <c r="H121" s="81"/>
      <c r="I121" s="103"/>
      <c r="J121" s="93"/>
      <c r="M121"/>
    </row>
    <row r="122" spans="1:13" ht="12.75" customHeight="1">
      <c r="A122" s="91"/>
      <c r="B122" s="77"/>
      <c r="C122" s="37"/>
      <c r="D122" s="38"/>
      <c r="E122" s="37"/>
      <c r="F122" s="37"/>
      <c r="G122" s="40"/>
      <c r="H122" s="80">
        <f>SUM(C123:G123)</f>
        <v>0</v>
      </c>
      <c r="I122" s="102">
        <f>RANK(H122,Egyéni!$E$3:$E$324)</f>
        <v>20</v>
      </c>
      <c r="J122" s="93"/>
      <c r="M122"/>
    </row>
    <row r="123" spans="1:13" ht="12.75" customHeight="1">
      <c r="A123" s="91"/>
      <c r="B123" s="78"/>
      <c r="C123" s="4">
        <f>IF(C122&lt;9.97,0,VLOOKUP(C122,rfut,5,TRUE))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IF(F122&lt;3,0,VLOOKUP(F122,súly,3,TRUE))</f>
        <v>0</v>
      </c>
      <c r="G123" s="4">
        <f>IF(G122&lt;fiú!$D$2,0,VLOOKUP(G122,hfut,3,TRUE))</f>
        <v>0</v>
      </c>
      <c r="H123" s="81"/>
      <c r="I123" s="103"/>
      <c r="J123" s="93"/>
      <c r="M123"/>
    </row>
    <row r="124" spans="1:13" ht="12.75" customHeight="1">
      <c r="A124" s="91"/>
      <c r="B124" s="77"/>
      <c r="C124" s="37"/>
      <c r="D124" s="38"/>
      <c r="E124" s="37"/>
      <c r="F124" s="37"/>
      <c r="G124" s="40"/>
      <c r="H124" s="80">
        <f>SUM(C125:G125)</f>
        <v>0</v>
      </c>
      <c r="I124" s="102">
        <f>RANK(H124,Egyéni!$E$3:$E$324)</f>
        <v>20</v>
      </c>
      <c r="J124" s="93"/>
      <c r="M124"/>
    </row>
    <row r="125" spans="1:13" ht="12.75" customHeight="1">
      <c r="A125" s="91"/>
      <c r="B125" s="78"/>
      <c r="C125" s="4">
        <f>IF(C124&lt;9.97,0,VLOOKUP(C124,rfut,5,TRUE))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IF(F124&lt;3,0,VLOOKUP(F124,súly,3,TRUE))</f>
        <v>0</v>
      </c>
      <c r="G125" s="4">
        <f>IF(G124&lt;fiú!$D$2,0,VLOOKUP(G124,hfut,3,TRUE))</f>
        <v>0</v>
      </c>
      <c r="H125" s="81"/>
      <c r="I125" s="103"/>
      <c r="J125" s="93"/>
      <c r="M125"/>
    </row>
    <row r="126" spans="1:13" ht="12.75" customHeight="1">
      <c r="A126" s="91"/>
      <c r="B126" s="77"/>
      <c r="C126" s="37"/>
      <c r="D126" s="38"/>
      <c r="E126" s="37"/>
      <c r="F126" s="37"/>
      <c r="G126" s="40"/>
      <c r="H126" s="73">
        <f>SUM(C127:G127)</f>
        <v>0</v>
      </c>
      <c r="I126" s="102">
        <f>RANK(H126,Egyéni!$E$3:$E$324)</f>
        <v>20</v>
      </c>
      <c r="J126" s="93"/>
      <c r="M126"/>
    </row>
    <row r="127" spans="1:13" ht="12.75" customHeight="1">
      <c r="A127" s="75"/>
      <c r="B127" s="79"/>
      <c r="C127" s="57">
        <f>IF(C126&lt;9.97,0,VLOOKUP(C126,rfut,5,TRUE))</f>
        <v>0</v>
      </c>
      <c r="D127" s="57">
        <f>IF(D126&lt;179,0,VLOOKUP(D126,távol,4,TRUE))</f>
        <v>0</v>
      </c>
      <c r="E127" s="57">
        <f>IF(E126&lt;4,0,VLOOKUP(E126,kisl,2,TRUE))</f>
        <v>0</v>
      </c>
      <c r="F127" s="57">
        <f>IF(F126&lt;3,0,VLOOKUP(F126,súly,3,TRUE))</f>
        <v>0</v>
      </c>
      <c r="G127" s="57">
        <f>IF(G126&lt;fiú!$D$2,0,VLOOKUP(G126,hfut,3,TRUE))</f>
        <v>0</v>
      </c>
      <c r="H127" s="74"/>
      <c r="I127" s="106"/>
      <c r="J127" s="93"/>
      <c r="M127"/>
    </row>
    <row r="128" spans="1:13" ht="12.75" customHeight="1">
      <c r="A128" s="91"/>
      <c r="B128" s="100"/>
      <c r="C128" s="37"/>
      <c r="D128" s="38"/>
      <c r="E128" s="37"/>
      <c r="F128" s="37"/>
      <c r="G128" s="40"/>
      <c r="H128" s="80">
        <f>SUM(C129:G129)</f>
        <v>0</v>
      </c>
      <c r="I128" s="107">
        <f>RANK(H128,Egyéni!$E$3:$E$324)</f>
        <v>20</v>
      </c>
      <c r="J128" s="93"/>
      <c r="M128"/>
    </row>
    <row r="129" spans="1:13" ht="12.75" customHeight="1" thickBot="1">
      <c r="A129" s="98"/>
      <c r="B129" s="101"/>
      <c r="C129" s="5">
        <f>IF(C128&lt;9.97,0,VLOOKUP(C128,rfut,5,TRUE))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IF(F128&lt;3,0,VLOOKUP(F128,súly,3,TRUE))</f>
        <v>0</v>
      </c>
      <c r="G129" s="5">
        <f>IF(G128&lt;fiú!$D$2,0,VLOOKUP(G128,hfut,3,TRUE))</f>
        <v>0</v>
      </c>
      <c r="H129" s="99"/>
      <c r="I129" s="108"/>
      <c r="J129" s="94"/>
      <c r="M129"/>
    </row>
    <row r="130" spans="3:13" ht="12.75" customHeight="1" thickTop="1">
      <c r="C130" s="58"/>
      <c r="M130"/>
    </row>
    <row r="131" ht="12.75" customHeight="1" thickBot="1">
      <c r="M131"/>
    </row>
    <row r="132" spans="1:13" ht="27" customHeight="1" thickTop="1">
      <c r="A132" s="95"/>
      <c r="B132" s="96"/>
      <c r="C132" s="97"/>
      <c r="D132" s="97"/>
      <c r="E132" s="97"/>
      <c r="F132" s="97"/>
      <c r="G132" s="97"/>
      <c r="H132" s="97"/>
      <c r="I132" s="104" t="s">
        <v>185</v>
      </c>
      <c r="J132" s="89">
        <f>RANK(J134,Csapat!$C$2:$C$24)</f>
        <v>4</v>
      </c>
      <c r="M132"/>
    </row>
    <row r="133" spans="1:13" ht="13.5" customHeight="1">
      <c r="A133" s="2" t="s">
        <v>1</v>
      </c>
      <c r="B133" s="19" t="s">
        <v>88</v>
      </c>
      <c r="C133" s="3" t="s">
        <v>92</v>
      </c>
      <c r="D133" s="3" t="s">
        <v>83</v>
      </c>
      <c r="E133" s="3" t="s">
        <v>85</v>
      </c>
      <c r="F133" s="3" t="s">
        <v>87</v>
      </c>
      <c r="G133" s="3" t="s">
        <v>86</v>
      </c>
      <c r="H133" s="3" t="s">
        <v>0</v>
      </c>
      <c r="I133" s="105"/>
      <c r="J133" s="90"/>
      <c r="M133"/>
    </row>
    <row r="134" spans="1:13" ht="12.75" customHeight="1">
      <c r="A134" s="91"/>
      <c r="B134" s="77"/>
      <c r="C134" s="37"/>
      <c r="D134" s="38"/>
      <c r="E134" s="37"/>
      <c r="F134" s="37"/>
      <c r="G134" s="39"/>
      <c r="H134" s="80">
        <f>SUM(C135:G135)</f>
        <v>0</v>
      </c>
      <c r="I134" s="102">
        <f>RANK(H134,Egyéni!$E$3:$E$324)</f>
        <v>20</v>
      </c>
      <c r="J134" s="92">
        <f>SUM(H134:H145)-MIN(H134:H145)</f>
        <v>0</v>
      </c>
      <c r="M134"/>
    </row>
    <row r="135" spans="1:13" ht="12.75" customHeight="1">
      <c r="A135" s="91"/>
      <c r="B135" s="78"/>
      <c r="C135" s="4">
        <f>IF(C134&lt;9.97,0,VLOOKUP(C134,rfut,5,TRUE))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IF(F134&lt;3,0,VLOOKUP(F134,súly,3,TRUE))</f>
        <v>0</v>
      </c>
      <c r="G135" s="4">
        <f>IF(G134&lt;fiú!$D$2,0,VLOOKUP(G134,hfut,3,TRUE))</f>
        <v>0</v>
      </c>
      <c r="H135" s="81"/>
      <c r="I135" s="103"/>
      <c r="J135" s="93"/>
      <c r="M135"/>
    </row>
    <row r="136" spans="1:13" ht="12.75" customHeight="1">
      <c r="A136" s="91"/>
      <c r="B136" s="77"/>
      <c r="C136" s="37"/>
      <c r="D136" s="38"/>
      <c r="E136" s="37"/>
      <c r="F136" s="37"/>
      <c r="G136" s="40"/>
      <c r="H136" s="80">
        <f>SUM(C137:G137)</f>
        <v>0</v>
      </c>
      <c r="I136" s="102">
        <f>RANK(H136,Egyéni!$E$3:$E$324)</f>
        <v>20</v>
      </c>
      <c r="J136" s="93"/>
      <c r="M136"/>
    </row>
    <row r="137" spans="1:13" ht="12.75" customHeight="1">
      <c r="A137" s="91"/>
      <c r="B137" s="78"/>
      <c r="C137" s="4">
        <f>IF(C136&lt;9.97,0,VLOOKUP(C136,rfut,5,TRUE))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IF(F136&lt;3,0,VLOOKUP(F136,súly,3,TRUE))</f>
        <v>0</v>
      </c>
      <c r="G137" s="4">
        <f>IF(G136&lt;fiú!$D$2,0,VLOOKUP(G136,hfut,3,TRUE))</f>
        <v>0</v>
      </c>
      <c r="H137" s="81"/>
      <c r="I137" s="103"/>
      <c r="J137" s="93"/>
      <c r="M137"/>
    </row>
    <row r="138" spans="1:13" ht="12.75" customHeight="1">
      <c r="A138" s="91"/>
      <c r="B138" s="77"/>
      <c r="C138" s="37"/>
      <c r="D138" s="38"/>
      <c r="E138" s="37"/>
      <c r="F138" s="37"/>
      <c r="G138" s="40"/>
      <c r="H138" s="80">
        <f>SUM(C139:G139)</f>
        <v>0</v>
      </c>
      <c r="I138" s="102">
        <f>RANK(H138,Egyéni!$E$3:$E$324)</f>
        <v>20</v>
      </c>
      <c r="J138" s="93"/>
      <c r="M138"/>
    </row>
    <row r="139" spans="1:13" ht="12.75" customHeight="1">
      <c r="A139" s="91"/>
      <c r="B139" s="78"/>
      <c r="C139" s="4">
        <f>IF(C138&lt;9.97,0,VLOOKUP(C138,rfut,5,TRUE))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IF(F138&lt;3,0,VLOOKUP(F138,súly,3,TRUE))</f>
        <v>0</v>
      </c>
      <c r="G139" s="4">
        <f>IF(G138&lt;fiú!$D$2,0,VLOOKUP(G138,hfut,3,TRUE))</f>
        <v>0</v>
      </c>
      <c r="H139" s="81"/>
      <c r="I139" s="103"/>
      <c r="J139" s="93"/>
      <c r="M139"/>
    </row>
    <row r="140" spans="1:13" ht="12.75" customHeight="1">
      <c r="A140" s="91"/>
      <c r="B140" s="77"/>
      <c r="C140" s="37"/>
      <c r="D140" s="38"/>
      <c r="E140" s="37"/>
      <c r="F140" s="37"/>
      <c r="G140" s="40"/>
      <c r="H140" s="80">
        <f>SUM(C141:G141)</f>
        <v>0</v>
      </c>
      <c r="I140" s="102">
        <f>RANK(H140,Egyéni!$E$3:$E$324)</f>
        <v>20</v>
      </c>
      <c r="J140" s="93"/>
      <c r="M140"/>
    </row>
    <row r="141" spans="1:13" ht="12.75" customHeight="1">
      <c r="A141" s="91"/>
      <c r="B141" s="78"/>
      <c r="C141" s="4">
        <f>IF(C140&lt;9.97,0,VLOOKUP(C140,rfut,5,TRUE))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IF(F140&lt;3,0,VLOOKUP(F140,súly,3,TRUE))</f>
        <v>0</v>
      </c>
      <c r="G141" s="4">
        <f>IF(G140&lt;fiú!$D$2,0,VLOOKUP(G140,hfut,3,TRUE))</f>
        <v>0</v>
      </c>
      <c r="H141" s="81"/>
      <c r="I141" s="103"/>
      <c r="J141" s="93"/>
      <c r="M141"/>
    </row>
    <row r="142" spans="1:13" ht="12.75" customHeight="1">
      <c r="A142" s="91"/>
      <c r="B142" s="77"/>
      <c r="C142" s="37"/>
      <c r="D142" s="38"/>
      <c r="E142" s="37"/>
      <c r="F142" s="37"/>
      <c r="G142" s="40"/>
      <c r="H142" s="73">
        <f>SUM(C143:G143)</f>
        <v>0</v>
      </c>
      <c r="I142" s="102">
        <f>RANK(H142,Egyéni!$E$3:$E$324)</f>
        <v>20</v>
      </c>
      <c r="J142" s="93"/>
      <c r="M142"/>
    </row>
    <row r="143" spans="1:13" ht="12.75" customHeight="1">
      <c r="A143" s="75"/>
      <c r="B143" s="79"/>
      <c r="C143" s="57">
        <f>IF(C142&lt;9.97,0,VLOOKUP(C142,rfut,5,TRUE))</f>
        <v>0</v>
      </c>
      <c r="D143" s="57">
        <f>IF(D142&lt;179,0,VLOOKUP(D142,távol,4,TRUE))</f>
        <v>0</v>
      </c>
      <c r="E143" s="57">
        <f>IF(E142&lt;4,0,VLOOKUP(E142,kisl,2,TRUE))</f>
        <v>0</v>
      </c>
      <c r="F143" s="57">
        <f>IF(F142&lt;3,0,VLOOKUP(F142,súly,3,TRUE))</f>
        <v>0</v>
      </c>
      <c r="G143" s="57">
        <f>IF(G142&lt;fiú!$D$2,0,VLOOKUP(G142,hfut,3,TRUE))</f>
        <v>0</v>
      </c>
      <c r="H143" s="74"/>
      <c r="I143" s="106"/>
      <c r="J143" s="93"/>
      <c r="M143"/>
    </row>
    <row r="144" spans="1:13" ht="12.75" customHeight="1">
      <c r="A144" s="91"/>
      <c r="B144" s="100"/>
      <c r="C144" s="37"/>
      <c r="D144" s="38"/>
      <c r="E144" s="37"/>
      <c r="F144" s="37"/>
      <c r="G144" s="40"/>
      <c r="H144" s="80">
        <f>SUM(C145:G145)</f>
        <v>0</v>
      </c>
      <c r="I144" s="107">
        <f>RANK(H144,Egyéni!$E$3:$E$324)</f>
        <v>20</v>
      </c>
      <c r="J144" s="93"/>
      <c r="M144"/>
    </row>
    <row r="145" spans="1:13" ht="12.75" customHeight="1" thickBot="1">
      <c r="A145" s="98"/>
      <c r="B145" s="101"/>
      <c r="C145" s="5">
        <f>IF(C144&lt;9.97,0,VLOOKUP(C144,rfut,5,TRUE))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IF(F144&lt;3,0,VLOOKUP(F144,súly,3,TRUE))</f>
        <v>0</v>
      </c>
      <c r="G145" s="5">
        <f>IF(G144&lt;fiú!$D$2,0,VLOOKUP(G144,hfut,3,TRUE))</f>
        <v>0</v>
      </c>
      <c r="H145" s="99"/>
      <c r="I145" s="108"/>
      <c r="J145" s="94"/>
      <c r="M145"/>
    </row>
    <row r="146" ht="12.75" customHeight="1" thickTop="1">
      <c r="M146"/>
    </row>
    <row r="147" ht="13.5" customHeight="1" thickBot="1">
      <c r="M147"/>
    </row>
    <row r="148" spans="1:13" ht="26.25" thickTop="1">
      <c r="A148" s="95"/>
      <c r="B148" s="96"/>
      <c r="C148" s="97"/>
      <c r="D148" s="97"/>
      <c r="E148" s="97"/>
      <c r="F148" s="97"/>
      <c r="G148" s="97"/>
      <c r="H148" s="97"/>
      <c r="I148" s="104" t="s">
        <v>185</v>
      </c>
      <c r="J148" s="89">
        <f>RANK(J150,Csapat!$C$2:$C$24)</f>
        <v>4</v>
      </c>
      <c r="M148"/>
    </row>
    <row r="149" spans="1:13" ht="12.75" customHeight="1">
      <c r="A149" s="2" t="s">
        <v>1</v>
      </c>
      <c r="B149" s="19" t="s">
        <v>88</v>
      </c>
      <c r="C149" s="3" t="s">
        <v>92</v>
      </c>
      <c r="D149" s="3" t="s">
        <v>83</v>
      </c>
      <c r="E149" s="3" t="s">
        <v>85</v>
      </c>
      <c r="F149" s="3" t="s">
        <v>87</v>
      </c>
      <c r="G149" s="3" t="s">
        <v>86</v>
      </c>
      <c r="H149" s="3" t="s">
        <v>0</v>
      </c>
      <c r="I149" s="105"/>
      <c r="J149" s="90"/>
      <c r="M149"/>
    </row>
    <row r="150" spans="1:13" ht="12.75" customHeight="1">
      <c r="A150" s="91"/>
      <c r="B150" s="77"/>
      <c r="C150" s="37"/>
      <c r="D150" s="38"/>
      <c r="E150" s="37"/>
      <c r="F150" s="37"/>
      <c r="G150" s="39"/>
      <c r="H150" s="80">
        <f>SUM(C151:G151)</f>
        <v>0</v>
      </c>
      <c r="I150" s="102">
        <f>RANK(H150,Egyéni!$E$3:$E$324)</f>
        <v>20</v>
      </c>
      <c r="J150" s="92">
        <f>SUM(H150:H161)-MIN(H150:H161)</f>
        <v>0</v>
      </c>
      <c r="M150"/>
    </row>
    <row r="151" spans="1:13" ht="12.75" customHeight="1">
      <c r="A151" s="91"/>
      <c r="B151" s="78"/>
      <c r="C151" s="4">
        <f>IF(C150&lt;9.97,0,VLOOKUP(C150,rfut,5,TRUE))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IF(F150&lt;3,0,VLOOKUP(F150,súly,3,TRUE))</f>
        <v>0</v>
      </c>
      <c r="G151" s="4">
        <f>IF(G150&lt;fiú!$D$2,0,VLOOKUP(G150,hfut,3,TRUE))</f>
        <v>0</v>
      </c>
      <c r="H151" s="81"/>
      <c r="I151" s="103"/>
      <c r="J151" s="93"/>
      <c r="M151"/>
    </row>
    <row r="152" spans="1:13" ht="12.75" customHeight="1">
      <c r="A152" s="91"/>
      <c r="B152" s="77"/>
      <c r="C152" s="37"/>
      <c r="D152" s="38"/>
      <c r="E152" s="37"/>
      <c r="F152" s="37"/>
      <c r="G152" s="40"/>
      <c r="H152" s="80">
        <f>SUM(C153:G153)</f>
        <v>0</v>
      </c>
      <c r="I152" s="102">
        <f>RANK(H152,Egyéni!$E$3:$E$324)</f>
        <v>20</v>
      </c>
      <c r="J152" s="93"/>
      <c r="M152"/>
    </row>
    <row r="153" spans="1:13" ht="12.75" customHeight="1">
      <c r="A153" s="91"/>
      <c r="B153" s="78"/>
      <c r="C153" s="4">
        <f>IF(C152&lt;9.97,0,VLOOKUP(C152,rfut,5,TRUE))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IF(F152&lt;3,0,VLOOKUP(F152,súly,3,TRUE))</f>
        <v>0</v>
      </c>
      <c r="G153" s="4">
        <f>IF(G152&lt;fiú!$D$2,0,VLOOKUP(G152,hfut,3,TRUE))</f>
        <v>0</v>
      </c>
      <c r="H153" s="81"/>
      <c r="I153" s="103"/>
      <c r="J153" s="93"/>
      <c r="M153"/>
    </row>
    <row r="154" spans="1:13" ht="12.75" customHeight="1">
      <c r="A154" s="91"/>
      <c r="B154" s="77"/>
      <c r="C154" s="37"/>
      <c r="D154" s="38"/>
      <c r="E154" s="37"/>
      <c r="F154" s="37"/>
      <c r="G154" s="40"/>
      <c r="H154" s="80">
        <f>SUM(C155:G155)</f>
        <v>0</v>
      </c>
      <c r="I154" s="102">
        <f>RANK(H154,Egyéni!$E$3:$E$324)</f>
        <v>20</v>
      </c>
      <c r="J154" s="93"/>
      <c r="M154"/>
    </row>
    <row r="155" spans="1:13" ht="12.75" customHeight="1">
      <c r="A155" s="91"/>
      <c r="B155" s="78"/>
      <c r="C155" s="4">
        <f>IF(C154&lt;9.97,0,VLOOKUP(C154,rfut,5,TRUE))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IF(F154&lt;3,0,VLOOKUP(F154,súly,3,TRUE))</f>
        <v>0</v>
      </c>
      <c r="G155" s="4">
        <f>IF(G154&lt;fiú!$D$2,0,VLOOKUP(G154,hfut,3,TRUE))</f>
        <v>0</v>
      </c>
      <c r="H155" s="81"/>
      <c r="I155" s="103"/>
      <c r="J155" s="93"/>
      <c r="M155"/>
    </row>
    <row r="156" spans="1:13" ht="12.75" customHeight="1">
      <c r="A156" s="91"/>
      <c r="B156" s="77"/>
      <c r="C156" s="37"/>
      <c r="D156" s="38"/>
      <c r="E156" s="37"/>
      <c r="F156" s="37"/>
      <c r="G156" s="40"/>
      <c r="H156" s="80">
        <f>SUM(C157:G157)</f>
        <v>0</v>
      </c>
      <c r="I156" s="102">
        <f>RANK(H156,Egyéni!$E$3:$E$324)</f>
        <v>20</v>
      </c>
      <c r="J156" s="93"/>
      <c r="M156"/>
    </row>
    <row r="157" spans="1:13" ht="12.75" customHeight="1">
      <c r="A157" s="91"/>
      <c r="B157" s="78"/>
      <c r="C157" s="4">
        <f>IF(C156&lt;9.97,0,VLOOKUP(C156,rfut,5,TRUE))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IF(F156&lt;3,0,VLOOKUP(F156,súly,3,TRUE))</f>
        <v>0</v>
      </c>
      <c r="G157" s="4">
        <f>IF(G156&lt;fiú!$D$2,0,VLOOKUP(G156,hfut,3,TRUE))</f>
        <v>0</v>
      </c>
      <c r="H157" s="81"/>
      <c r="I157" s="103"/>
      <c r="J157" s="93"/>
      <c r="M157"/>
    </row>
    <row r="158" spans="1:13" ht="12.75" customHeight="1">
      <c r="A158" s="91"/>
      <c r="B158" s="77"/>
      <c r="C158" s="37"/>
      <c r="D158" s="38"/>
      <c r="E158" s="37"/>
      <c r="F158" s="37"/>
      <c r="G158" s="40"/>
      <c r="H158" s="73">
        <f>SUM(C159:G159)</f>
        <v>0</v>
      </c>
      <c r="I158" s="102">
        <f>RANK(H158,Egyéni!$E$3:$E$324)</f>
        <v>20</v>
      </c>
      <c r="J158" s="93"/>
      <c r="M158"/>
    </row>
    <row r="159" spans="1:13" ht="12.75" customHeight="1">
      <c r="A159" s="75"/>
      <c r="B159" s="79"/>
      <c r="C159" s="57">
        <f>IF(C158&lt;9.97,0,VLOOKUP(C158,rfut,5,TRUE))</f>
        <v>0</v>
      </c>
      <c r="D159" s="57">
        <f>IF(D158&lt;179,0,VLOOKUP(D158,távol,4,TRUE))</f>
        <v>0</v>
      </c>
      <c r="E159" s="57">
        <f>IF(E158&lt;4,0,VLOOKUP(E158,kisl,2,TRUE))</f>
        <v>0</v>
      </c>
      <c r="F159" s="57">
        <f>IF(F158&lt;3,0,VLOOKUP(F158,súly,3,TRUE))</f>
        <v>0</v>
      </c>
      <c r="G159" s="57">
        <f>IF(G158&lt;fiú!$D$2,0,VLOOKUP(G158,hfut,3,TRUE))</f>
        <v>0</v>
      </c>
      <c r="H159" s="74"/>
      <c r="I159" s="106"/>
      <c r="J159" s="93"/>
      <c r="M159"/>
    </row>
    <row r="160" spans="1:13" ht="12.75" customHeight="1">
      <c r="A160" s="91"/>
      <c r="B160" s="100"/>
      <c r="C160" s="37"/>
      <c r="D160" s="38"/>
      <c r="E160" s="37"/>
      <c r="F160" s="37"/>
      <c r="G160" s="40"/>
      <c r="H160" s="80">
        <f>SUM(C161:G161)</f>
        <v>0</v>
      </c>
      <c r="I160" s="107">
        <f>RANK(H160,Egyéni!$E$3:$E$324)</f>
        <v>20</v>
      </c>
      <c r="J160" s="93"/>
      <c r="M160"/>
    </row>
    <row r="161" spans="1:13" ht="13.5" customHeight="1" thickBot="1">
      <c r="A161" s="98"/>
      <c r="B161" s="101"/>
      <c r="C161" s="5">
        <f>IF(C160&lt;9.97,0,VLOOKUP(C160,rfut,5,TRUE))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IF(F160&lt;3,0,VLOOKUP(F160,súly,3,TRUE))</f>
        <v>0</v>
      </c>
      <c r="G161" s="5">
        <f>IF(G160&lt;fiú!$D$2,0,VLOOKUP(G160,hfut,3,TRUE))</f>
        <v>0</v>
      </c>
      <c r="H161" s="99"/>
      <c r="I161" s="108"/>
      <c r="J161" s="94"/>
      <c r="M161"/>
    </row>
    <row r="162" ht="13.5" thickTop="1">
      <c r="M162"/>
    </row>
    <row r="163" ht="13.5" thickBot="1">
      <c r="M163"/>
    </row>
    <row r="164" spans="1:13" ht="26.25" thickTop="1">
      <c r="A164" s="95"/>
      <c r="B164" s="96"/>
      <c r="C164" s="97"/>
      <c r="D164" s="97"/>
      <c r="E164" s="97"/>
      <c r="F164" s="97"/>
      <c r="G164" s="97"/>
      <c r="H164" s="97"/>
      <c r="I164" s="104" t="s">
        <v>185</v>
      </c>
      <c r="J164" s="89">
        <f>RANK(J166,Csapat!$C$2:$C$24)</f>
        <v>4</v>
      </c>
      <c r="M164"/>
    </row>
    <row r="165" spans="1:13" ht="12.75" customHeight="1">
      <c r="A165" s="2" t="s">
        <v>1</v>
      </c>
      <c r="B165" s="19" t="s">
        <v>88</v>
      </c>
      <c r="C165" s="3" t="s">
        <v>92</v>
      </c>
      <c r="D165" s="3" t="s">
        <v>83</v>
      </c>
      <c r="E165" s="3" t="s">
        <v>85</v>
      </c>
      <c r="F165" s="3" t="s">
        <v>87</v>
      </c>
      <c r="G165" s="3" t="s">
        <v>86</v>
      </c>
      <c r="H165" s="3" t="s">
        <v>0</v>
      </c>
      <c r="I165" s="105"/>
      <c r="J165" s="90"/>
      <c r="M165"/>
    </row>
    <row r="166" spans="1:13" ht="12.75" customHeight="1">
      <c r="A166" s="91"/>
      <c r="B166" s="77"/>
      <c r="C166" s="37"/>
      <c r="D166" s="38"/>
      <c r="E166" s="37"/>
      <c r="F166" s="37"/>
      <c r="G166" s="39"/>
      <c r="H166" s="80">
        <f>SUM(C167:G167)</f>
        <v>0</v>
      </c>
      <c r="I166" s="102">
        <f>RANK(H166,Egyéni!$E$3:$E$324)</f>
        <v>20</v>
      </c>
      <c r="J166" s="92">
        <f>SUM(H166:H177)-MIN(H166:H177)</f>
        <v>0</v>
      </c>
      <c r="M166"/>
    </row>
    <row r="167" spans="1:13" ht="12.75" customHeight="1">
      <c r="A167" s="91"/>
      <c r="B167" s="78"/>
      <c r="C167" s="4">
        <f>IF(C166&lt;9.97,0,VLOOKUP(C166,rfut,5,TRUE))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IF(F166&lt;3,0,VLOOKUP(F166,súly,3,TRUE))</f>
        <v>0</v>
      </c>
      <c r="G167" s="4">
        <f>IF(G166&lt;fiú!$D$2,0,VLOOKUP(G166,hfut,3,TRUE))</f>
        <v>0</v>
      </c>
      <c r="H167" s="81"/>
      <c r="I167" s="103"/>
      <c r="J167" s="93"/>
      <c r="M167"/>
    </row>
    <row r="168" spans="1:13" ht="12.75" customHeight="1">
      <c r="A168" s="91"/>
      <c r="B168" s="77"/>
      <c r="C168" s="37"/>
      <c r="D168" s="38"/>
      <c r="E168" s="37"/>
      <c r="F168" s="37"/>
      <c r="G168" s="40"/>
      <c r="H168" s="80">
        <f>SUM(C169:G169)</f>
        <v>0</v>
      </c>
      <c r="I168" s="102">
        <f>RANK(H168,Egyéni!$E$3:$E$324)</f>
        <v>20</v>
      </c>
      <c r="J168" s="93"/>
      <c r="M168"/>
    </row>
    <row r="169" spans="1:13" ht="12.75" customHeight="1">
      <c r="A169" s="91"/>
      <c r="B169" s="78"/>
      <c r="C169" s="4">
        <f>IF(C168&lt;9.97,0,VLOOKUP(C168,rfut,5,TRUE))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IF(F168&lt;3,0,VLOOKUP(F168,súly,3,TRUE))</f>
        <v>0</v>
      </c>
      <c r="G169" s="4">
        <f>IF(G168&lt;fiú!$D$2,0,VLOOKUP(G168,hfut,3,TRUE))</f>
        <v>0</v>
      </c>
      <c r="H169" s="81"/>
      <c r="I169" s="103"/>
      <c r="J169" s="93"/>
      <c r="M169"/>
    </row>
    <row r="170" spans="1:13" ht="12.75" customHeight="1">
      <c r="A170" s="91"/>
      <c r="B170" s="77"/>
      <c r="C170" s="37"/>
      <c r="D170" s="38"/>
      <c r="E170" s="37"/>
      <c r="F170" s="37"/>
      <c r="G170" s="40"/>
      <c r="H170" s="80">
        <f>SUM(C171:G171)</f>
        <v>0</v>
      </c>
      <c r="I170" s="102">
        <f>RANK(H170,Egyéni!$E$3:$E$324)</f>
        <v>20</v>
      </c>
      <c r="J170" s="93"/>
      <c r="M170"/>
    </row>
    <row r="171" spans="1:13" ht="12.75" customHeight="1">
      <c r="A171" s="91"/>
      <c r="B171" s="78"/>
      <c r="C171" s="4">
        <f>IF(C170&lt;9.97,0,VLOOKUP(C170,rfut,5,TRUE))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IF(F170&lt;3,0,VLOOKUP(F170,súly,3,TRUE))</f>
        <v>0</v>
      </c>
      <c r="G171" s="4">
        <f>IF(G170&lt;fiú!$D$2,0,VLOOKUP(G170,hfut,3,TRUE))</f>
        <v>0</v>
      </c>
      <c r="H171" s="81"/>
      <c r="I171" s="103"/>
      <c r="J171" s="93"/>
      <c r="M171"/>
    </row>
    <row r="172" spans="1:13" ht="12.75" customHeight="1">
      <c r="A172" s="91"/>
      <c r="B172" s="77"/>
      <c r="C172" s="37"/>
      <c r="D172" s="38"/>
      <c r="E172" s="37"/>
      <c r="F172" s="37"/>
      <c r="G172" s="40"/>
      <c r="H172" s="80">
        <f>SUM(C173:G173)</f>
        <v>0</v>
      </c>
      <c r="I172" s="102">
        <f>RANK(H172,Egyéni!$E$3:$E$324)</f>
        <v>20</v>
      </c>
      <c r="J172" s="93"/>
      <c r="M172"/>
    </row>
    <row r="173" spans="1:13" ht="12.75" customHeight="1">
      <c r="A173" s="91"/>
      <c r="B173" s="78"/>
      <c r="C173" s="4">
        <f>IF(C172&lt;9.97,0,VLOOKUP(C172,rfut,5,TRUE))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IF(F172&lt;3,0,VLOOKUP(F172,súly,3,TRUE))</f>
        <v>0</v>
      </c>
      <c r="G173" s="4">
        <f>IF(G172&lt;fiú!$D$2,0,VLOOKUP(G172,hfut,3,TRUE))</f>
        <v>0</v>
      </c>
      <c r="H173" s="81"/>
      <c r="I173" s="103"/>
      <c r="J173" s="93"/>
      <c r="M173"/>
    </row>
    <row r="174" spans="1:13" ht="12.75" customHeight="1">
      <c r="A174" s="91"/>
      <c r="B174" s="77"/>
      <c r="C174" s="37"/>
      <c r="D174" s="38"/>
      <c r="E174" s="37"/>
      <c r="F174" s="37"/>
      <c r="G174" s="40"/>
      <c r="H174" s="73">
        <f>SUM(C175:G175)</f>
        <v>0</v>
      </c>
      <c r="I174" s="102">
        <f>RANK(H174,Egyéni!$E$3:$E$324)</f>
        <v>20</v>
      </c>
      <c r="J174" s="93"/>
      <c r="M174"/>
    </row>
    <row r="175" spans="1:13" ht="13.5" customHeight="1">
      <c r="A175" s="75"/>
      <c r="B175" s="79"/>
      <c r="C175" s="57">
        <f>IF(C174&lt;9.97,0,VLOOKUP(C174,rfut,5,TRUE))</f>
        <v>0</v>
      </c>
      <c r="D175" s="57">
        <f>IF(D174&lt;179,0,VLOOKUP(D174,távol,4,TRUE))</f>
        <v>0</v>
      </c>
      <c r="E175" s="57">
        <f>IF(E174&lt;4,0,VLOOKUP(E174,kisl,2,TRUE))</f>
        <v>0</v>
      </c>
      <c r="F175" s="57">
        <f>IF(F174&lt;3,0,VLOOKUP(F174,súly,3,TRUE))</f>
        <v>0</v>
      </c>
      <c r="G175" s="57">
        <f>IF(G174&lt;fiú!$D$2,0,VLOOKUP(G174,hfut,3,TRUE))</f>
        <v>0</v>
      </c>
      <c r="H175" s="74"/>
      <c r="I175" s="106"/>
      <c r="J175" s="93"/>
      <c r="M175"/>
    </row>
    <row r="176" spans="1:13" ht="12.75" customHeight="1">
      <c r="A176" s="91"/>
      <c r="B176" s="100"/>
      <c r="C176" s="37"/>
      <c r="D176" s="38"/>
      <c r="E176" s="37"/>
      <c r="F176" s="37"/>
      <c r="G176" s="40"/>
      <c r="H176" s="80">
        <f>SUM(C177:G177)</f>
        <v>0</v>
      </c>
      <c r="I176" s="107">
        <f>RANK(H176,Egyéni!$E$3:$E$324)</f>
        <v>20</v>
      </c>
      <c r="J176" s="93"/>
      <c r="M176"/>
    </row>
    <row r="177" spans="1:13" ht="13.5" customHeight="1" thickBot="1">
      <c r="A177" s="98"/>
      <c r="B177" s="101"/>
      <c r="C177" s="5">
        <f>IF(C176&lt;9.97,0,VLOOKUP(C176,rfut,5,TRUE))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IF(F176&lt;3,0,VLOOKUP(F176,súly,3,TRUE))</f>
        <v>0</v>
      </c>
      <c r="G177" s="5">
        <f>IF(G176&lt;fiú!$D$2,0,VLOOKUP(G176,hfut,3,TRUE))</f>
        <v>0</v>
      </c>
      <c r="H177" s="99"/>
      <c r="I177" s="108"/>
      <c r="J177" s="94"/>
      <c r="M177"/>
    </row>
    <row r="178" ht="13.5" thickTop="1">
      <c r="M178"/>
    </row>
    <row r="179" ht="13.5" thickBot="1">
      <c r="M179"/>
    </row>
    <row r="180" spans="1:13" ht="26.25" thickTop="1">
      <c r="A180" s="95"/>
      <c r="B180" s="96"/>
      <c r="C180" s="97"/>
      <c r="D180" s="97"/>
      <c r="E180" s="97"/>
      <c r="F180" s="97"/>
      <c r="G180" s="97"/>
      <c r="H180" s="97"/>
      <c r="I180" s="104" t="s">
        <v>185</v>
      </c>
      <c r="J180" s="89">
        <f>RANK(J182,Csapat!$C$2:$C$24)</f>
        <v>4</v>
      </c>
      <c r="M180"/>
    </row>
    <row r="181" spans="1:13" ht="12.75" customHeight="1">
      <c r="A181" s="2" t="s">
        <v>1</v>
      </c>
      <c r="B181" s="19" t="s">
        <v>88</v>
      </c>
      <c r="C181" s="3" t="s">
        <v>92</v>
      </c>
      <c r="D181" s="3" t="s">
        <v>83</v>
      </c>
      <c r="E181" s="3" t="s">
        <v>85</v>
      </c>
      <c r="F181" s="3" t="s">
        <v>87</v>
      </c>
      <c r="G181" s="3" t="s">
        <v>86</v>
      </c>
      <c r="H181" s="3" t="s">
        <v>0</v>
      </c>
      <c r="I181" s="105"/>
      <c r="J181" s="90"/>
      <c r="M181"/>
    </row>
    <row r="182" spans="1:13" ht="12.75" customHeight="1">
      <c r="A182" s="91"/>
      <c r="B182" s="77"/>
      <c r="C182" s="37"/>
      <c r="D182" s="38"/>
      <c r="E182" s="37"/>
      <c r="F182" s="37"/>
      <c r="G182" s="39"/>
      <c r="H182" s="80">
        <f>SUM(C183:G183)</f>
        <v>0</v>
      </c>
      <c r="I182" s="102">
        <f>RANK(H182,Egyéni!$E$3:$E$324)</f>
        <v>20</v>
      </c>
      <c r="J182" s="92">
        <f>SUM(H182:H193)-MIN(H182:H193)</f>
        <v>0</v>
      </c>
      <c r="M182"/>
    </row>
    <row r="183" spans="1:13" ht="12.75" customHeight="1">
      <c r="A183" s="91"/>
      <c r="B183" s="78"/>
      <c r="C183" s="4">
        <f>IF(C182&lt;9.97,0,VLOOKUP(C182,rfut,5,TRUE))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IF(F182&lt;3,0,VLOOKUP(F182,súly,3,TRUE))</f>
        <v>0</v>
      </c>
      <c r="G183" s="4">
        <f>IF(G182&lt;fiú!$D$2,0,VLOOKUP(G182,hfut,3,TRUE))</f>
        <v>0</v>
      </c>
      <c r="H183" s="81"/>
      <c r="I183" s="103"/>
      <c r="J183" s="93"/>
      <c r="M183"/>
    </row>
    <row r="184" spans="1:13" ht="12.75" customHeight="1">
      <c r="A184" s="91"/>
      <c r="B184" s="77"/>
      <c r="C184" s="37"/>
      <c r="D184" s="38"/>
      <c r="E184" s="37"/>
      <c r="F184" s="37"/>
      <c r="G184" s="40"/>
      <c r="H184" s="80">
        <f>SUM(C185:G185)</f>
        <v>0</v>
      </c>
      <c r="I184" s="102">
        <f>RANK(H184,Egyéni!$E$3:$E$324)</f>
        <v>20</v>
      </c>
      <c r="J184" s="93"/>
      <c r="M184"/>
    </row>
    <row r="185" spans="1:13" ht="12.75" customHeight="1">
      <c r="A185" s="91"/>
      <c r="B185" s="78"/>
      <c r="C185" s="4">
        <f>IF(C184&lt;9.97,0,VLOOKUP(C184,rfut,5,TRUE))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IF(F184&lt;3,0,VLOOKUP(F184,súly,3,TRUE))</f>
        <v>0</v>
      </c>
      <c r="G185" s="4">
        <f>IF(G184&lt;fiú!$D$2,0,VLOOKUP(G184,hfut,3,TRUE))</f>
        <v>0</v>
      </c>
      <c r="H185" s="81"/>
      <c r="I185" s="103"/>
      <c r="J185" s="93"/>
      <c r="M185"/>
    </row>
    <row r="186" spans="1:13" ht="12.75" customHeight="1">
      <c r="A186" s="91"/>
      <c r="B186" s="77"/>
      <c r="C186" s="37"/>
      <c r="D186" s="38"/>
      <c r="E186" s="37"/>
      <c r="F186" s="37"/>
      <c r="G186" s="40"/>
      <c r="H186" s="80">
        <f>SUM(C187:G187)</f>
        <v>0</v>
      </c>
      <c r="I186" s="102">
        <f>RANK(H186,Egyéni!$E$3:$E$324)</f>
        <v>20</v>
      </c>
      <c r="J186" s="93"/>
      <c r="M186"/>
    </row>
    <row r="187" spans="1:13" ht="12.75" customHeight="1">
      <c r="A187" s="91"/>
      <c r="B187" s="78"/>
      <c r="C187" s="4">
        <f>IF(C186&lt;9.97,0,VLOOKUP(C186,rfut,5,TRUE))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IF(F186&lt;3,0,VLOOKUP(F186,súly,3,TRUE))</f>
        <v>0</v>
      </c>
      <c r="G187" s="4">
        <f>IF(G186&lt;fiú!$D$2,0,VLOOKUP(G186,hfut,3,TRUE))</f>
        <v>0</v>
      </c>
      <c r="H187" s="81"/>
      <c r="I187" s="103"/>
      <c r="J187" s="93"/>
      <c r="M187"/>
    </row>
    <row r="188" spans="1:13" ht="12.75" customHeight="1">
      <c r="A188" s="91"/>
      <c r="B188" s="77"/>
      <c r="C188" s="37"/>
      <c r="D188" s="38"/>
      <c r="E188" s="37"/>
      <c r="F188" s="37"/>
      <c r="G188" s="40"/>
      <c r="H188" s="80">
        <f>SUM(C189:G189)</f>
        <v>0</v>
      </c>
      <c r="I188" s="102">
        <f>RANK(H188,Egyéni!$E$3:$E$324)</f>
        <v>20</v>
      </c>
      <c r="J188" s="93"/>
      <c r="M188"/>
    </row>
    <row r="189" spans="1:13" ht="12.75" customHeight="1">
      <c r="A189" s="91"/>
      <c r="B189" s="78"/>
      <c r="C189" s="4">
        <f>IF(C188&lt;9.97,0,VLOOKUP(C188,rfut,5,TRUE))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IF(F188&lt;3,0,VLOOKUP(F188,súly,3,TRUE))</f>
        <v>0</v>
      </c>
      <c r="G189" s="4">
        <f>IF(G188&lt;fiú!$D$2,0,VLOOKUP(G188,hfut,3,TRUE))</f>
        <v>0</v>
      </c>
      <c r="H189" s="81"/>
      <c r="I189" s="103"/>
      <c r="J189" s="93"/>
      <c r="M189"/>
    </row>
    <row r="190" spans="1:13" ht="12.75" customHeight="1">
      <c r="A190" s="91"/>
      <c r="B190" s="77"/>
      <c r="C190" s="37"/>
      <c r="D190" s="38"/>
      <c r="E190" s="37"/>
      <c r="F190" s="37"/>
      <c r="G190" s="40"/>
      <c r="H190" s="73">
        <f>SUM(C191:G191)</f>
        <v>0</v>
      </c>
      <c r="I190" s="102">
        <f>RANK(H190,Egyéni!$E$3:$E$324)</f>
        <v>20</v>
      </c>
      <c r="J190" s="93"/>
      <c r="M190"/>
    </row>
    <row r="191" spans="1:13" ht="12.75" customHeight="1">
      <c r="A191" s="75"/>
      <c r="B191" s="79"/>
      <c r="C191" s="57">
        <f>IF(C190&lt;9.97,0,VLOOKUP(C190,rfut,5,TRUE))</f>
        <v>0</v>
      </c>
      <c r="D191" s="57">
        <f>IF(D190&lt;179,0,VLOOKUP(D190,távol,4,TRUE))</f>
        <v>0</v>
      </c>
      <c r="E191" s="57">
        <f>IF(E190&lt;4,0,VLOOKUP(E190,kisl,2,TRUE))</f>
        <v>0</v>
      </c>
      <c r="F191" s="57">
        <f>IF(F190&lt;3,0,VLOOKUP(F190,súly,3,TRUE))</f>
        <v>0</v>
      </c>
      <c r="G191" s="57">
        <f>IF(G190&lt;fiú!$D$2,0,VLOOKUP(G190,hfut,3,TRUE))</f>
        <v>0</v>
      </c>
      <c r="H191" s="74"/>
      <c r="I191" s="106"/>
      <c r="J191" s="93"/>
      <c r="M191"/>
    </row>
    <row r="192" spans="1:13" ht="12.75" customHeight="1">
      <c r="A192" s="91"/>
      <c r="B192" s="100"/>
      <c r="C192" s="37"/>
      <c r="D192" s="38"/>
      <c r="E192" s="37"/>
      <c r="F192" s="37"/>
      <c r="G192" s="40"/>
      <c r="H192" s="80">
        <f>SUM(C193:G193)</f>
        <v>0</v>
      </c>
      <c r="I192" s="107">
        <f>RANK(H192,Egyéni!$E$3:$E$324)</f>
        <v>20</v>
      </c>
      <c r="J192" s="93"/>
      <c r="M192"/>
    </row>
    <row r="193" spans="1:13" ht="13.5" customHeight="1" thickBot="1">
      <c r="A193" s="98"/>
      <c r="B193" s="101"/>
      <c r="C193" s="5">
        <f>IF(C192&lt;9.97,0,VLOOKUP(C192,rfut,5,TRUE))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IF(F192&lt;3,0,VLOOKUP(F192,súly,3,TRUE))</f>
        <v>0</v>
      </c>
      <c r="G193" s="5">
        <f>IF(G192&lt;fiú!$D$2,0,VLOOKUP(G192,hfut,3,TRUE))</f>
        <v>0</v>
      </c>
      <c r="H193" s="99"/>
      <c r="I193" s="108"/>
      <c r="J193" s="94"/>
      <c r="M193"/>
    </row>
    <row r="194" ht="13.5" thickTop="1">
      <c r="M194"/>
    </row>
    <row r="195" ht="13.5" thickBot="1">
      <c r="M195"/>
    </row>
    <row r="196" spans="1:13" ht="26.25" thickTop="1">
      <c r="A196" s="95"/>
      <c r="B196" s="96"/>
      <c r="C196" s="97"/>
      <c r="D196" s="97"/>
      <c r="E196" s="97"/>
      <c r="F196" s="97"/>
      <c r="G196" s="97"/>
      <c r="H196" s="97"/>
      <c r="I196" s="104" t="s">
        <v>185</v>
      </c>
      <c r="J196" s="89">
        <f>RANK(J198,Csapat!$C$2:$C$24)</f>
        <v>4</v>
      </c>
      <c r="M196"/>
    </row>
    <row r="197" spans="1:13" ht="12.75" customHeight="1">
      <c r="A197" s="2" t="s">
        <v>1</v>
      </c>
      <c r="B197" s="19" t="s">
        <v>88</v>
      </c>
      <c r="C197" s="3" t="s">
        <v>92</v>
      </c>
      <c r="D197" s="3" t="s">
        <v>83</v>
      </c>
      <c r="E197" s="3" t="s">
        <v>85</v>
      </c>
      <c r="F197" s="3" t="s">
        <v>87</v>
      </c>
      <c r="G197" s="3" t="s">
        <v>86</v>
      </c>
      <c r="H197" s="3" t="s">
        <v>0</v>
      </c>
      <c r="I197" s="105"/>
      <c r="J197" s="90"/>
      <c r="M197"/>
    </row>
    <row r="198" spans="1:13" ht="12.75" customHeight="1">
      <c r="A198" s="91"/>
      <c r="B198" s="77"/>
      <c r="C198" s="37"/>
      <c r="D198" s="38"/>
      <c r="E198" s="37"/>
      <c r="F198" s="37"/>
      <c r="G198" s="39"/>
      <c r="H198" s="80">
        <f>SUM(C199:G199)</f>
        <v>0</v>
      </c>
      <c r="I198" s="102">
        <f>RANK(H198,Egyéni!$E$3:$E$324)</f>
        <v>20</v>
      </c>
      <c r="J198" s="92">
        <f>SUM(H198:H209)-MIN(H198:H209)</f>
        <v>0</v>
      </c>
      <c r="M198"/>
    </row>
    <row r="199" spans="1:13" ht="12.75" customHeight="1">
      <c r="A199" s="91"/>
      <c r="B199" s="78"/>
      <c r="C199" s="4">
        <f>IF(C198&lt;9.97,0,VLOOKUP(C198,rfut,5,TRUE))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IF(F198&lt;3,0,VLOOKUP(F198,súly,3,TRUE))</f>
        <v>0</v>
      </c>
      <c r="G199" s="4">
        <f>IF(G198&lt;fiú!$D$2,0,VLOOKUP(G198,hfut,3,TRUE))</f>
        <v>0</v>
      </c>
      <c r="H199" s="81"/>
      <c r="I199" s="103"/>
      <c r="J199" s="93"/>
      <c r="M199"/>
    </row>
    <row r="200" spans="1:13" ht="12.75" customHeight="1">
      <c r="A200" s="91"/>
      <c r="B200" s="77"/>
      <c r="C200" s="37"/>
      <c r="D200" s="38"/>
      <c r="E200" s="37"/>
      <c r="F200" s="37"/>
      <c r="G200" s="40"/>
      <c r="H200" s="80">
        <f>SUM(C201:G201)</f>
        <v>0</v>
      </c>
      <c r="I200" s="102">
        <f>RANK(H200,Egyéni!$E$3:$E$324)</f>
        <v>20</v>
      </c>
      <c r="J200" s="93"/>
      <c r="M200"/>
    </row>
    <row r="201" spans="1:13" ht="12.75" customHeight="1">
      <c r="A201" s="91"/>
      <c r="B201" s="78"/>
      <c r="C201" s="4">
        <f>IF(C200&lt;9.97,0,VLOOKUP(C200,rfut,5,TRUE))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IF(F200&lt;3,0,VLOOKUP(F200,súly,3,TRUE))</f>
        <v>0</v>
      </c>
      <c r="G201" s="4">
        <f>IF(G200&lt;fiú!$D$2,0,VLOOKUP(G200,hfut,3,TRUE))</f>
        <v>0</v>
      </c>
      <c r="H201" s="81"/>
      <c r="I201" s="103"/>
      <c r="J201" s="93"/>
      <c r="M201"/>
    </row>
    <row r="202" spans="1:13" ht="12.75" customHeight="1">
      <c r="A202" s="91"/>
      <c r="B202" s="77"/>
      <c r="C202" s="37"/>
      <c r="D202" s="38"/>
      <c r="E202" s="37"/>
      <c r="F202" s="37"/>
      <c r="G202" s="40"/>
      <c r="H202" s="80">
        <f>SUM(C203:G203)</f>
        <v>0</v>
      </c>
      <c r="I202" s="102">
        <f>RANK(H202,Egyéni!$E$3:$E$324)</f>
        <v>20</v>
      </c>
      <c r="J202" s="93"/>
      <c r="M202"/>
    </row>
    <row r="203" spans="1:13" ht="12.75" customHeight="1">
      <c r="A203" s="91"/>
      <c r="B203" s="78"/>
      <c r="C203" s="4">
        <f>IF(C202&lt;9.97,0,VLOOKUP(C202,rfut,5,TRUE))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IF(F202&lt;3,0,VLOOKUP(F202,súly,3,TRUE))</f>
        <v>0</v>
      </c>
      <c r="G203" s="4">
        <f>IF(G202&lt;fiú!$D$2,0,VLOOKUP(G202,hfut,3,TRUE))</f>
        <v>0</v>
      </c>
      <c r="H203" s="81"/>
      <c r="I203" s="103"/>
      <c r="J203" s="93"/>
      <c r="M203"/>
    </row>
    <row r="204" spans="1:13" ht="12.75" customHeight="1">
      <c r="A204" s="91"/>
      <c r="B204" s="77"/>
      <c r="C204" s="37"/>
      <c r="D204" s="38"/>
      <c r="E204" s="37"/>
      <c r="F204" s="37"/>
      <c r="G204" s="40"/>
      <c r="H204" s="80">
        <f>SUM(C205:G205)</f>
        <v>0</v>
      </c>
      <c r="I204" s="102">
        <f>RANK(H204,Egyéni!$E$3:$E$324)</f>
        <v>20</v>
      </c>
      <c r="J204" s="93"/>
      <c r="M204"/>
    </row>
    <row r="205" spans="1:13" ht="12.75" customHeight="1">
      <c r="A205" s="91"/>
      <c r="B205" s="78"/>
      <c r="C205" s="4">
        <f>IF(C204&lt;9.97,0,VLOOKUP(C204,rfut,5,TRUE))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IF(F204&lt;3,0,VLOOKUP(F204,súly,3,TRUE))</f>
        <v>0</v>
      </c>
      <c r="G205" s="4">
        <f>IF(G204&lt;fiú!$D$2,0,VLOOKUP(G204,hfut,3,TRUE))</f>
        <v>0</v>
      </c>
      <c r="H205" s="81"/>
      <c r="I205" s="103"/>
      <c r="J205" s="93"/>
      <c r="M205"/>
    </row>
    <row r="206" spans="1:13" ht="12.75" customHeight="1">
      <c r="A206" s="91"/>
      <c r="B206" s="77"/>
      <c r="C206" s="37"/>
      <c r="D206" s="38"/>
      <c r="E206" s="37"/>
      <c r="F206" s="37"/>
      <c r="G206" s="40"/>
      <c r="H206" s="73">
        <f>SUM(C207:G207)</f>
        <v>0</v>
      </c>
      <c r="I206" s="102">
        <f>RANK(H206,Egyéni!$E$3:$E$324)</f>
        <v>20</v>
      </c>
      <c r="J206" s="93"/>
      <c r="M206"/>
    </row>
    <row r="207" spans="1:13" ht="12.75" customHeight="1">
      <c r="A207" s="75"/>
      <c r="B207" s="79"/>
      <c r="C207" s="57">
        <f>IF(C206&lt;9.97,0,VLOOKUP(C206,rfut,5,TRUE))</f>
        <v>0</v>
      </c>
      <c r="D207" s="57">
        <f>IF(D206&lt;179,0,VLOOKUP(D206,távol,4,TRUE))</f>
        <v>0</v>
      </c>
      <c r="E207" s="57">
        <f>IF(E206&lt;4,0,VLOOKUP(E206,kisl,2,TRUE))</f>
        <v>0</v>
      </c>
      <c r="F207" s="57">
        <f>IF(F206&lt;3,0,VLOOKUP(F206,súly,3,TRUE))</f>
        <v>0</v>
      </c>
      <c r="G207" s="57">
        <f>IF(G206&lt;fiú!$D$2,0,VLOOKUP(G206,hfut,3,TRUE))</f>
        <v>0</v>
      </c>
      <c r="H207" s="74"/>
      <c r="I207" s="106"/>
      <c r="J207" s="93"/>
      <c r="M207"/>
    </row>
    <row r="208" spans="1:13" ht="12.75" customHeight="1">
      <c r="A208" s="91"/>
      <c r="B208" s="100"/>
      <c r="C208" s="37"/>
      <c r="D208" s="38"/>
      <c r="E208" s="37"/>
      <c r="F208" s="37"/>
      <c r="G208" s="40"/>
      <c r="H208" s="80">
        <f>SUM(C209:G209)</f>
        <v>0</v>
      </c>
      <c r="I208" s="107">
        <f>RANK(H208,Egyéni!$E$3:$E$324)</f>
        <v>20</v>
      </c>
      <c r="J208" s="93"/>
      <c r="M208"/>
    </row>
    <row r="209" spans="1:13" ht="13.5" customHeight="1" thickBot="1">
      <c r="A209" s="98"/>
      <c r="B209" s="101"/>
      <c r="C209" s="5">
        <f>IF(C208&lt;9.97,0,VLOOKUP(C208,rfut,5,TRUE))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IF(F208&lt;3,0,VLOOKUP(F208,súly,3,TRUE))</f>
        <v>0</v>
      </c>
      <c r="G209" s="5">
        <f>IF(G208&lt;fiú!$D$2,0,VLOOKUP(G208,hfut,3,TRUE))</f>
        <v>0</v>
      </c>
      <c r="H209" s="99"/>
      <c r="I209" s="108"/>
      <c r="J209" s="94"/>
      <c r="M209"/>
    </row>
    <row r="210" ht="13.5" thickTop="1">
      <c r="M210"/>
    </row>
    <row r="211" ht="13.5" thickBot="1">
      <c r="M211"/>
    </row>
    <row r="212" spans="1:13" ht="26.25" thickTop="1">
      <c r="A212" s="95"/>
      <c r="B212" s="96"/>
      <c r="C212" s="97"/>
      <c r="D212" s="97"/>
      <c r="E212" s="97"/>
      <c r="F212" s="97"/>
      <c r="G212" s="97"/>
      <c r="H212" s="97"/>
      <c r="I212" s="104" t="s">
        <v>185</v>
      </c>
      <c r="J212" s="89">
        <f>RANK(J214,Csapat!$C$2:$C$24)</f>
        <v>4</v>
      </c>
      <c r="M212"/>
    </row>
    <row r="213" spans="1:13" ht="12.75" customHeight="1">
      <c r="A213" s="2" t="s">
        <v>1</v>
      </c>
      <c r="B213" s="19" t="s">
        <v>88</v>
      </c>
      <c r="C213" s="3" t="s">
        <v>92</v>
      </c>
      <c r="D213" s="3" t="s">
        <v>83</v>
      </c>
      <c r="E213" s="3" t="s">
        <v>85</v>
      </c>
      <c r="F213" s="3" t="s">
        <v>87</v>
      </c>
      <c r="G213" s="3" t="s">
        <v>86</v>
      </c>
      <c r="H213" s="3" t="s">
        <v>0</v>
      </c>
      <c r="I213" s="105"/>
      <c r="J213" s="90"/>
      <c r="M213"/>
    </row>
    <row r="214" spans="1:13" ht="12.75" customHeight="1">
      <c r="A214" s="91"/>
      <c r="B214" s="77"/>
      <c r="C214" s="37"/>
      <c r="D214" s="38"/>
      <c r="E214" s="37"/>
      <c r="F214" s="37"/>
      <c r="G214" s="39"/>
      <c r="H214" s="80">
        <f>SUM(C215:G215)</f>
        <v>0</v>
      </c>
      <c r="I214" s="102">
        <f>RANK(H214,Egyéni!$E$3:$E$324)</f>
        <v>20</v>
      </c>
      <c r="J214" s="92">
        <f>SUM(H214:H225)-MIN(H214:H225)</f>
        <v>0</v>
      </c>
      <c r="M214"/>
    </row>
    <row r="215" spans="1:13" ht="12.75" customHeight="1">
      <c r="A215" s="91"/>
      <c r="B215" s="78"/>
      <c r="C215" s="4">
        <f>IF(C214&lt;9.97,0,VLOOKUP(C214,rfut,5,TRUE))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IF(F214&lt;3,0,VLOOKUP(F214,súly,3,TRUE))</f>
        <v>0</v>
      </c>
      <c r="G215" s="4">
        <f>IF(G214&lt;fiú!$D$2,0,VLOOKUP(G214,hfut,3,TRUE))</f>
        <v>0</v>
      </c>
      <c r="H215" s="81"/>
      <c r="I215" s="103"/>
      <c r="J215" s="93"/>
      <c r="M215"/>
    </row>
    <row r="216" spans="1:13" ht="12.75" customHeight="1">
      <c r="A216" s="91"/>
      <c r="B216" s="77"/>
      <c r="C216" s="37"/>
      <c r="D216" s="38"/>
      <c r="E216" s="37"/>
      <c r="F216" s="37"/>
      <c r="G216" s="40"/>
      <c r="H216" s="80">
        <f>SUM(C217:G217)</f>
        <v>0</v>
      </c>
      <c r="I216" s="102">
        <f>RANK(H216,Egyéni!$E$3:$E$324)</f>
        <v>20</v>
      </c>
      <c r="J216" s="93"/>
      <c r="M216"/>
    </row>
    <row r="217" spans="1:13" ht="12.75" customHeight="1">
      <c r="A217" s="91"/>
      <c r="B217" s="78"/>
      <c r="C217" s="4">
        <f>IF(C216&lt;9.97,0,VLOOKUP(C216,rfut,5,TRUE))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IF(F216&lt;3,0,VLOOKUP(F216,súly,3,TRUE))</f>
        <v>0</v>
      </c>
      <c r="G217" s="4">
        <f>IF(G216&lt;fiú!$D$2,0,VLOOKUP(G216,hfut,3,TRUE))</f>
        <v>0</v>
      </c>
      <c r="H217" s="81"/>
      <c r="I217" s="103"/>
      <c r="J217" s="93"/>
      <c r="M217"/>
    </row>
    <row r="218" spans="1:13" ht="12.75" customHeight="1">
      <c r="A218" s="91"/>
      <c r="B218" s="77"/>
      <c r="C218" s="37"/>
      <c r="D218" s="38"/>
      <c r="E218" s="37"/>
      <c r="F218" s="37"/>
      <c r="G218" s="40"/>
      <c r="H218" s="80">
        <f>SUM(C219:G219)</f>
        <v>0</v>
      </c>
      <c r="I218" s="102">
        <f>RANK(H218,Egyéni!$E$3:$E$324)</f>
        <v>20</v>
      </c>
      <c r="J218" s="93"/>
      <c r="M218"/>
    </row>
    <row r="219" spans="1:13" ht="12.75" customHeight="1">
      <c r="A219" s="91"/>
      <c r="B219" s="78"/>
      <c r="C219" s="4">
        <f>IF(C218&lt;9.97,0,VLOOKUP(C218,rfut,5,TRUE))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IF(F218&lt;3,0,VLOOKUP(F218,súly,3,TRUE))</f>
        <v>0</v>
      </c>
      <c r="G219" s="4">
        <f>IF(G218&lt;fiú!$D$2,0,VLOOKUP(G218,hfut,3,TRUE))</f>
        <v>0</v>
      </c>
      <c r="H219" s="81"/>
      <c r="I219" s="103"/>
      <c r="J219" s="93"/>
      <c r="M219"/>
    </row>
    <row r="220" spans="1:13" ht="12.75" customHeight="1">
      <c r="A220" s="91"/>
      <c r="B220" s="77"/>
      <c r="C220" s="37"/>
      <c r="D220" s="38"/>
      <c r="E220" s="37"/>
      <c r="F220" s="37"/>
      <c r="G220" s="40"/>
      <c r="H220" s="80">
        <f>SUM(C221:G221)</f>
        <v>0</v>
      </c>
      <c r="I220" s="102">
        <f>RANK(H220,Egyéni!$E$3:$E$324)</f>
        <v>20</v>
      </c>
      <c r="J220" s="93"/>
      <c r="M220"/>
    </row>
    <row r="221" spans="1:13" ht="12.75" customHeight="1">
      <c r="A221" s="91"/>
      <c r="B221" s="78"/>
      <c r="C221" s="4">
        <f>IF(C220&lt;9.97,0,VLOOKUP(C220,rfut,5,TRUE))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IF(F220&lt;3,0,VLOOKUP(F220,súly,3,TRUE))</f>
        <v>0</v>
      </c>
      <c r="G221" s="4">
        <f>IF(G220&lt;fiú!$D$2,0,VLOOKUP(G220,hfut,3,TRUE))</f>
        <v>0</v>
      </c>
      <c r="H221" s="81"/>
      <c r="I221" s="103"/>
      <c r="J221" s="93"/>
      <c r="M221"/>
    </row>
    <row r="222" spans="1:13" ht="12.75" customHeight="1">
      <c r="A222" s="91"/>
      <c r="B222" s="77"/>
      <c r="C222" s="37"/>
      <c r="D222" s="38"/>
      <c r="E222" s="37"/>
      <c r="F222" s="37"/>
      <c r="G222" s="40"/>
      <c r="H222" s="73">
        <f>SUM(C223:G223)</f>
        <v>0</v>
      </c>
      <c r="I222" s="102">
        <f>RANK(H222,Egyéni!$E$3:$E$324)</f>
        <v>20</v>
      </c>
      <c r="J222" s="93"/>
      <c r="M222"/>
    </row>
    <row r="223" spans="1:13" ht="12.75" customHeight="1">
      <c r="A223" s="75"/>
      <c r="B223" s="79"/>
      <c r="C223" s="57">
        <f>IF(C222&lt;9.97,0,VLOOKUP(C222,rfut,5,TRUE))</f>
        <v>0</v>
      </c>
      <c r="D223" s="57">
        <f>IF(D222&lt;179,0,VLOOKUP(D222,távol,4,TRUE))</f>
        <v>0</v>
      </c>
      <c r="E223" s="57">
        <f>IF(E222&lt;4,0,VLOOKUP(E222,kisl,2,TRUE))</f>
        <v>0</v>
      </c>
      <c r="F223" s="57">
        <f>IF(F222&lt;3,0,VLOOKUP(F222,súly,3,TRUE))</f>
        <v>0</v>
      </c>
      <c r="G223" s="57">
        <f>IF(G222&lt;fiú!$D$2,0,VLOOKUP(G222,hfut,3,TRUE))</f>
        <v>0</v>
      </c>
      <c r="H223" s="74"/>
      <c r="I223" s="106"/>
      <c r="J223" s="93"/>
      <c r="M223"/>
    </row>
    <row r="224" spans="1:13" ht="12.75" customHeight="1">
      <c r="A224" s="91"/>
      <c r="B224" s="100"/>
      <c r="C224" s="37"/>
      <c r="D224" s="38"/>
      <c r="E224" s="37"/>
      <c r="F224" s="37"/>
      <c r="G224" s="40"/>
      <c r="H224" s="80">
        <f>SUM(C225:G225)</f>
        <v>0</v>
      </c>
      <c r="I224" s="107">
        <f>RANK(H224,Egyéni!$E$3:$E$324)</f>
        <v>20</v>
      </c>
      <c r="J224" s="93"/>
      <c r="M224"/>
    </row>
    <row r="225" spans="1:13" ht="13.5" customHeight="1" thickBot="1">
      <c r="A225" s="98"/>
      <c r="B225" s="101"/>
      <c r="C225" s="5">
        <f>IF(C224&lt;9.97,0,VLOOKUP(C224,rfut,5,TRUE))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IF(F224&lt;3,0,VLOOKUP(F224,súly,3,TRUE))</f>
        <v>0</v>
      </c>
      <c r="G225" s="5">
        <f>IF(G224&lt;fiú!$D$2,0,VLOOKUP(G224,hfut,3,TRUE))</f>
        <v>0</v>
      </c>
      <c r="H225" s="99"/>
      <c r="I225" s="108"/>
      <c r="J225" s="94"/>
      <c r="M225"/>
    </row>
    <row r="226" ht="13.5" thickTop="1">
      <c r="M226"/>
    </row>
    <row r="227" ht="13.5" thickBot="1">
      <c r="M227"/>
    </row>
    <row r="228" spans="1:13" ht="26.25" thickTop="1">
      <c r="A228" s="95"/>
      <c r="B228" s="96"/>
      <c r="C228" s="97"/>
      <c r="D228" s="97"/>
      <c r="E228" s="97"/>
      <c r="F228" s="97"/>
      <c r="G228" s="97"/>
      <c r="H228" s="97"/>
      <c r="I228" s="104" t="s">
        <v>185</v>
      </c>
      <c r="J228" s="89">
        <f>RANK(J230,Csapat!$C$2:$C$24)</f>
        <v>4</v>
      </c>
      <c r="M228"/>
    </row>
    <row r="229" spans="1:13" ht="12.75" customHeight="1">
      <c r="A229" s="2" t="s">
        <v>1</v>
      </c>
      <c r="B229" s="19" t="s">
        <v>88</v>
      </c>
      <c r="C229" s="3" t="s">
        <v>92</v>
      </c>
      <c r="D229" s="3" t="s">
        <v>83</v>
      </c>
      <c r="E229" s="3" t="s">
        <v>85</v>
      </c>
      <c r="F229" s="3" t="s">
        <v>87</v>
      </c>
      <c r="G229" s="3" t="s">
        <v>86</v>
      </c>
      <c r="H229" s="3" t="s">
        <v>0</v>
      </c>
      <c r="I229" s="105"/>
      <c r="J229" s="90"/>
      <c r="M229"/>
    </row>
    <row r="230" spans="1:13" ht="12.75" customHeight="1">
      <c r="A230" s="91"/>
      <c r="B230" s="77"/>
      <c r="C230" s="37"/>
      <c r="D230" s="38"/>
      <c r="E230" s="37"/>
      <c r="F230" s="37"/>
      <c r="G230" s="39"/>
      <c r="H230" s="80">
        <f>SUM(C231:G231)</f>
        <v>0</v>
      </c>
      <c r="I230" s="102">
        <f>RANK(H230,Egyéni!$E$3:$E$324)</f>
        <v>20</v>
      </c>
      <c r="J230" s="92">
        <f>SUM(H230:H241)-MIN(H230:H241)</f>
        <v>0</v>
      </c>
      <c r="M230"/>
    </row>
    <row r="231" spans="1:13" ht="12.75" customHeight="1">
      <c r="A231" s="91"/>
      <c r="B231" s="78"/>
      <c r="C231" s="4">
        <f>IF(C230&lt;9.97,0,VLOOKUP(C230,rfut,5,TRUE))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IF(F230&lt;3,0,VLOOKUP(F230,súly,3,TRUE))</f>
        <v>0</v>
      </c>
      <c r="G231" s="4">
        <f>IF(G230&lt;fiú!$D$2,0,VLOOKUP(G230,hfut,3,TRUE))</f>
        <v>0</v>
      </c>
      <c r="H231" s="81"/>
      <c r="I231" s="103"/>
      <c r="J231" s="93"/>
      <c r="M231"/>
    </row>
    <row r="232" spans="1:13" ht="12.75" customHeight="1">
      <c r="A232" s="91"/>
      <c r="B232" s="77"/>
      <c r="C232" s="37"/>
      <c r="D232" s="38"/>
      <c r="E232" s="37"/>
      <c r="F232" s="37"/>
      <c r="G232" s="40"/>
      <c r="H232" s="80">
        <f>SUM(C233:G233)</f>
        <v>0</v>
      </c>
      <c r="I232" s="102">
        <f>RANK(H232,Egyéni!$E$3:$E$324)</f>
        <v>20</v>
      </c>
      <c r="J232" s="93"/>
      <c r="M232"/>
    </row>
    <row r="233" spans="1:13" ht="12.75" customHeight="1">
      <c r="A233" s="91"/>
      <c r="B233" s="78"/>
      <c r="C233" s="4">
        <f>IF(C232&lt;9.97,0,VLOOKUP(C232,rfut,5,TRUE))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IF(F232&lt;3,0,VLOOKUP(F232,súly,3,TRUE))</f>
        <v>0</v>
      </c>
      <c r="G233" s="4">
        <f>IF(G232&lt;fiú!$D$2,0,VLOOKUP(G232,hfut,3,TRUE))</f>
        <v>0</v>
      </c>
      <c r="H233" s="81"/>
      <c r="I233" s="103"/>
      <c r="J233" s="93"/>
      <c r="M233"/>
    </row>
    <row r="234" spans="1:13" ht="12.75" customHeight="1">
      <c r="A234" s="91"/>
      <c r="B234" s="77"/>
      <c r="C234" s="37"/>
      <c r="D234" s="38"/>
      <c r="E234" s="37"/>
      <c r="F234" s="37"/>
      <c r="G234" s="40"/>
      <c r="H234" s="80">
        <f>SUM(C235:G235)</f>
        <v>0</v>
      </c>
      <c r="I234" s="102">
        <f>RANK(H234,Egyéni!$E$3:$E$324)</f>
        <v>20</v>
      </c>
      <c r="J234" s="93"/>
      <c r="M234"/>
    </row>
    <row r="235" spans="1:13" ht="12.75" customHeight="1">
      <c r="A235" s="91"/>
      <c r="B235" s="78"/>
      <c r="C235" s="4">
        <f>IF(C234&lt;9.97,0,VLOOKUP(C234,rfut,5,TRUE))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IF(F234&lt;3,0,VLOOKUP(F234,súly,3,TRUE))</f>
        <v>0</v>
      </c>
      <c r="G235" s="4">
        <f>IF(G234&lt;fiú!$D$2,0,VLOOKUP(G234,hfut,3,TRUE))</f>
        <v>0</v>
      </c>
      <c r="H235" s="81"/>
      <c r="I235" s="103"/>
      <c r="J235" s="93"/>
      <c r="M235"/>
    </row>
    <row r="236" spans="1:13" ht="12.75" customHeight="1">
      <c r="A236" s="91"/>
      <c r="B236" s="77"/>
      <c r="C236" s="37"/>
      <c r="D236" s="38"/>
      <c r="E236" s="37"/>
      <c r="F236" s="37"/>
      <c r="G236" s="40"/>
      <c r="H236" s="80">
        <f>SUM(C237:G237)</f>
        <v>0</v>
      </c>
      <c r="I236" s="102">
        <f>RANK(H236,Egyéni!$E$3:$E$324)</f>
        <v>20</v>
      </c>
      <c r="J236" s="93"/>
      <c r="M236"/>
    </row>
    <row r="237" spans="1:13" ht="12.75" customHeight="1">
      <c r="A237" s="91"/>
      <c r="B237" s="78"/>
      <c r="C237" s="4">
        <f>IF(C236&lt;9.97,0,VLOOKUP(C236,rfut,5,TRUE))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IF(F236&lt;3,0,VLOOKUP(F236,súly,3,TRUE))</f>
        <v>0</v>
      </c>
      <c r="G237" s="4">
        <f>IF(G236&lt;fiú!$D$2,0,VLOOKUP(G236,hfut,3,TRUE))</f>
        <v>0</v>
      </c>
      <c r="H237" s="81"/>
      <c r="I237" s="103"/>
      <c r="J237" s="93"/>
      <c r="M237"/>
    </row>
    <row r="238" spans="1:13" ht="12.75" customHeight="1">
      <c r="A238" s="91"/>
      <c r="B238" s="77"/>
      <c r="C238" s="37"/>
      <c r="D238" s="38"/>
      <c r="E238" s="37"/>
      <c r="F238" s="37"/>
      <c r="G238" s="40"/>
      <c r="H238" s="73">
        <f>SUM(C239:G239)</f>
        <v>0</v>
      </c>
      <c r="I238" s="102">
        <f>RANK(H238,Egyéni!$E$3:$E$324)</f>
        <v>20</v>
      </c>
      <c r="J238" s="93"/>
      <c r="M238"/>
    </row>
    <row r="239" spans="1:13" ht="12.75" customHeight="1">
      <c r="A239" s="75"/>
      <c r="B239" s="79"/>
      <c r="C239" s="57">
        <f>IF(C238&lt;9.97,0,VLOOKUP(C238,rfut,5,TRUE))</f>
        <v>0</v>
      </c>
      <c r="D239" s="57">
        <f>IF(D238&lt;179,0,VLOOKUP(D238,távol,4,TRUE))</f>
        <v>0</v>
      </c>
      <c r="E239" s="57">
        <f>IF(E238&lt;4,0,VLOOKUP(E238,kisl,2,TRUE))</f>
        <v>0</v>
      </c>
      <c r="F239" s="57">
        <f>IF(F238&lt;3,0,VLOOKUP(F238,súly,3,TRUE))</f>
        <v>0</v>
      </c>
      <c r="G239" s="57">
        <f>IF(G238&lt;fiú!$D$2,0,VLOOKUP(G238,hfut,3,TRUE))</f>
        <v>0</v>
      </c>
      <c r="H239" s="74"/>
      <c r="I239" s="106"/>
      <c r="J239" s="93"/>
      <c r="M239"/>
    </row>
    <row r="240" spans="1:13" ht="12.75" customHeight="1">
      <c r="A240" s="91"/>
      <c r="B240" s="100"/>
      <c r="C240" s="37"/>
      <c r="D240" s="38"/>
      <c r="E240" s="37"/>
      <c r="F240" s="37"/>
      <c r="G240" s="40"/>
      <c r="H240" s="80">
        <f>SUM(C241:G241)</f>
        <v>0</v>
      </c>
      <c r="I240" s="107">
        <f>RANK(H240,Egyéni!$E$3:$E$324)</f>
        <v>20</v>
      </c>
      <c r="J240" s="93"/>
      <c r="M240"/>
    </row>
    <row r="241" spans="1:13" ht="13.5" customHeight="1" thickBot="1">
      <c r="A241" s="98"/>
      <c r="B241" s="101"/>
      <c r="C241" s="5">
        <f>IF(C240&lt;9.97,0,VLOOKUP(C240,rfut,5,TRUE))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IF(F240&lt;3,0,VLOOKUP(F240,súly,3,TRUE))</f>
        <v>0</v>
      </c>
      <c r="G241" s="5">
        <f>IF(G240&lt;fiú!$D$2,0,VLOOKUP(G240,hfut,3,TRUE))</f>
        <v>0</v>
      </c>
      <c r="H241" s="99"/>
      <c r="I241" s="108"/>
      <c r="J241" s="94"/>
      <c r="M241"/>
    </row>
    <row r="242" ht="13.5" thickTop="1">
      <c r="M242"/>
    </row>
    <row r="243" ht="13.5" thickBot="1">
      <c r="M243"/>
    </row>
    <row r="244" spans="1:13" ht="26.25" thickTop="1">
      <c r="A244" s="95"/>
      <c r="B244" s="96"/>
      <c r="C244" s="97"/>
      <c r="D244" s="97"/>
      <c r="E244" s="97"/>
      <c r="F244" s="97"/>
      <c r="G244" s="97"/>
      <c r="H244" s="97"/>
      <c r="I244" s="104" t="s">
        <v>185</v>
      </c>
      <c r="J244" s="89">
        <f>RANK(J246,Csapat!$C$2:$C$24)</f>
        <v>4</v>
      </c>
      <c r="M244"/>
    </row>
    <row r="245" spans="1:13" ht="12.75" customHeight="1">
      <c r="A245" s="2" t="s">
        <v>1</v>
      </c>
      <c r="B245" s="19" t="s">
        <v>88</v>
      </c>
      <c r="C245" s="3" t="s">
        <v>92</v>
      </c>
      <c r="D245" s="3" t="s">
        <v>83</v>
      </c>
      <c r="E245" s="3" t="s">
        <v>85</v>
      </c>
      <c r="F245" s="3" t="s">
        <v>87</v>
      </c>
      <c r="G245" s="3" t="s">
        <v>86</v>
      </c>
      <c r="H245" s="3" t="s">
        <v>0</v>
      </c>
      <c r="I245" s="105"/>
      <c r="J245" s="90"/>
      <c r="M245"/>
    </row>
    <row r="246" spans="1:13" ht="12.75" customHeight="1">
      <c r="A246" s="91"/>
      <c r="B246" s="77"/>
      <c r="C246" s="37"/>
      <c r="D246" s="38"/>
      <c r="E246" s="37"/>
      <c r="F246" s="37"/>
      <c r="G246" s="39"/>
      <c r="H246" s="80">
        <f>SUM(C247:G247)</f>
        <v>0</v>
      </c>
      <c r="I246" s="102">
        <f>RANK(H246,Egyéni!$E$3:$E$324)</f>
        <v>20</v>
      </c>
      <c r="J246" s="92">
        <f>SUM(H246:H257)-MIN(H246:H257)</f>
        <v>0</v>
      </c>
      <c r="M246"/>
    </row>
    <row r="247" spans="1:13" ht="12.75" customHeight="1">
      <c r="A247" s="91"/>
      <c r="B247" s="78"/>
      <c r="C247" s="4">
        <f>IF(C246&lt;9.97,0,VLOOKUP(C246,rfut,5,TRUE))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IF(F246&lt;3,0,VLOOKUP(F246,súly,3,TRUE))</f>
        <v>0</v>
      </c>
      <c r="G247" s="4">
        <f>IF(G246&lt;fiú!$D$2,0,VLOOKUP(G246,hfut,3,TRUE))</f>
        <v>0</v>
      </c>
      <c r="H247" s="81"/>
      <c r="I247" s="103"/>
      <c r="J247" s="93"/>
      <c r="M247"/>
    </row>
    <row r="248" spans="1:13" ht="12.75" customHeight="1">
      <c r="A248" s="91"/>
      <c r="B248" s="77"/>
      <c r="C248" s="37"/>
      <c r="D248" s="38"/>
      <c r="E248" s="37"/>
      <c r="F248" s="37"/>
      <c r="G248" s="40"/>
      <c r="H248" s="80">
        <f>SUM(C249:G249)</f>
        <v>0</v>
      </c>
      <c r="I248" s="102">
        <f>RANK(H248,Egyéni!$E$3:$E$324)</f>
        <v>20</v>
      </c>
      <c r="J248" s="93"/>
      <c r="M248"/>
    </row>
    <row r="249" spans="1:13" ht="12.75" customHeight="1">
      <c r="A249" s="91"/>
      <c r="B249" s="78"/>
      <c r="C249" s="4">
        <f>IF(C248&lt;9.97,0,VLOOKUP(C248,rfut,5,TRUE))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IF(F248&lt;3,0,VLOOKUP(F248,súly,3,TRUE))</f>
        <v>0</v>
      </c>
      <c r="G249" s="4">
        <f>IF(G248&lt;fiú!$D$2,0,VLOOKUP(G248,hfut,3,TRUE))</f>
        <v>0</v>
      </c>
      <c r="H249" s="81"/>
      <c r="I249" s="103"/>
      <c r="J249" s="93"/>
      <c r="M249"/>
    </row>
    <row r="250" spans="1:13" ht="12.75" customHeight="1">
      <c r="A250" s="91"/>
      <c r="B250" s="77"/>
      <c r="C250" s="37"/>
      <c r="D250" s="38"/>
      <c r="E250" s="37"/>
      <c r="F250" s="37"/>
      <c r="G250" s="40"/>
      <c r="H250" s="80">
        <f>SUM(C251:G251)</f>
        <v>0</v>
      </c>
      <c r="I250" s="102">
        <f>RANK(H250,Egyéni!$E$3:$E$324)</f>
        <v>20</v>
      </c>
      <c r="J250" s="93"/>
      <c r="M250"/>
    </row>
    <row r="251" spans="1:13" ht="12.75" customHeight="1">
      <c r="A251" s="91"/>
      <c r="B251" s="78"/>
      <c r="C251" s="4">
        <f>IF(C250&lt;9.97,0,VLOOKUP(C250,rfut,5,TRUE))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IF(F250&lt;3,0,VLOOKUP(F250,súly,3,TRUE))</f>
        <v>0</v>
      </c>
      <c r="G251" s="4">
        <f>IF(G250&lt;fiú!$D$2,0,VLOOKUP(G250,hfut,3,TRUE))</f>
        <v>0</v>
      </c>
      <c r="H251" s="81"/>
      <c r="I251" s="103"/>
      <c r="J251" s="93"/>
      <c r="M251"/>
    </row>
    <row r="252" spans="1:13" ht="12.75" customHeight="1">
      <c r="A252" s="91"/>
      <c r="B252" s="77"/>
      <c r="C252" s="37"/>
      <c r="D252" s="38"/>
      <c r="E252" s="37"/>
      <c r="F252" s="37"/>
      <c r="G252" s="40"/>
      <c r="H252" s="80">
        <f>SUM(C253:G253)</f>
        <v>0</v>
      </c>
      <c r="I252" s="102">
        <f>RANK(H252,Egyéni!$E$3:$E$324)</f>
        <v>20</v>
      </c>
      <c r="J252" s="93"/>
      <c r="M252"/>
    </row>
    <row r="253" spans="1:13" ht="12.75" customHeight="1">
      <c r="A253" s="91"/>
      <c r="B253" s="78"/>
      <c r="C253" s="4">
        <f>IF(C252&lt;9.97,0,VLOOKUP(C252,rfut,5,TRUE))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IF(F252&lt;3,0,VLOOKUP(F252,súly,3,TRUE))</f>
        <v>0</v>
      </c>
      <c r="G253" s="4">
        <f>IF(G252&lt;fiú!$D$2,0,VLOOKUP(G252,hfut,3,TRUE))</f>
        <v>0</v>
      </c>
      <c r="H253" s="81"/>
      <c r="I253" s="103"/>
      <c r="J253" s="93"/>
      <c r="M253"/>
    </row>
    <row r="254" spans="1:13" ht="12.75" customHeight="1">
      <c r="A254" s="91"/>
      <c r="B254" s="77"/>
      <c r="C254" s="37"/>
      <c r="D254" s="38"/>
      <c r="E254" s="37"/>
      <c r="F254" s="37"/>
      <c r="G254" s="40"/>
      <c r="H254" s="73">
        <f>SUM(C255:G255)</f>
        <v>0</v>
      </c>
      <c r="I254" s="102">
        <f>RANK(H254,Egyéni!$E$3:$E$324)</f>
        <v>20</v>
      </c>
      <c r="J254" s="93"/>
      <c r="M254"/>
    </row>
    <row r="255" spans="1:13" ht="12.75" customHeight="1">
      <c r="A255" s="75"/>
      <c r="B255" s="79"/>
      <c r="C255" s="57">
        <f>IF(C254&lt;9.97,0,VLOOKUP(C254,rfut,5,TRUE))</f>
        <v>0</v>
      </c>
      <c r="D255" s="57">
        <f>IF(D254&lt;179,0,VLOOKUP(D254,távol,4,TRUE))</f>
        <v>0</v>
      </c>
      <c r="E255" s="57">
        <f>IF(E254&lt;4,0,VLOOKUP(E254,kisl,2,TRUE))</f>
        <v>0</v>
      </c>
      <c r="F255" s="57">
        <f>IF(F254&lt;3,0,VLOOKUP(F254,súly,3,TRUE))</f>
        <v>0</v>
      </c>
      <c r="G255" s="57">
        <f>IF(G254&lt;fiú!$D$2,0,VLOOKUP(G254,hfut,3,TRUE))</f>
        <v>0</v>
      </c>
      <c r="H255" s="74"/>
      <c r="I255" s="106"/>
      <c r="J255" s="93"/>
      <c r="M255"/>
    </row>
    <row r="256" spans="1:13" ht="12.75" customHeight="1">
      <c r="A256" s="91"/>
      <c r="B256" s="100"/>
      <c r="C256" s="37"/>
      <c r="D256" s="38"/>
      <c r="E256" s="37"/>
      <c r="F256" s="37"/>
      <c r="G256" s="40"/>
      <c r="H256" s="80">
        <f>SUM(C257:G257)</f>
        <v>0</v>
      </c>
      <c r="I256" s="107">
        <f>RANK(H256,Egyéni!$E$3:$E$324)</f>
        <v>20</v>
      </c>
      <c r="J256" s="93"/>
      <c r="M256"/>
    </row>
    <row r="257" spans="1:13" ht="13.5" customHeight="1" thickBot="1">
      <c r="A257" s="98"/>
      <c r="B257" s="101"/>
      <c r="C257" s="5">
        <f>IF(C256&lt;9.97,0,VLOOKUP(C256,rfut,5,TRUE))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IF(F256&lt;3,0,VLOOKUP(F256,súly,3,TRUE))</f>
        <v>0</v>
      </c>
      <c r="G257" s="5">
        <f>IF(G256&lt;fiú!$D$2,0,VLOOKUP(G256,hfut,3,TRUE))</f>
        <v>0</v>
      </c>
      <c r="H257" s="99"/>
      <c r="I257" s="108"/>
      <c r="J257" s="94"/>
      <c r="M257"/>
    </row>
    <row r="258" ht="13.5" thickTop="1">
      <c r="M258"/>
    </row>
    <row r="259" ht="13.5" thickBot="1">
      <c r="M259"/>
    </row>
    <row r="260" spans="1:13" ht="26.25" thickTop="1">
      <c r="A260" s="95"/>
      <c r="B260" s="96"/>
      <c r="C260" s="97"/>
      <c r="D260" s="97"/>
      <c r="E260" s="97"/>
      <c r="F260" s="97"/>
      <c r="G260" s="97"/>
      <c r="H260" s="97"/>
      <c r="I260" s="104" t="s">
        <v>185</v>
      </c>
      <c r="J260" s="89">
        <f>RANK(J262,Csapat!$C$2:$C$24)</f>
        <v>4</v>
      </c>
      <c r="M260"/>
    </row>
    <row r="261" spans="1:13" ht="12.75" customHeight="1">
      <c r="A261" s="2" t="s">
        <v>1</v>
      </c>
      <c r="B261" s="19" t="s">
        <v>88</v>
      </c>
      <c r="C261" s="3" t="s">
        <v>92</v>
      </c>
      <c r="D261" s="3" t="s">
        <v>83</v>
      </c>
      <c r="E261" s="3" t="s">
        <v>85</v>
      </c>
      <c r="F261" s="3" t="s">
        <v>87</v>
      </c>
      <c r="G261" s="3" t="s">
        <v>86</v>
      </c>
      <c r="H261" s="3" t="s">
        <v>0</v>
      </c>
      <c r="I261" s="105"/>
      <c r="J261" s="90"/>
      <c r="M261"/>
    </row>
    <row r="262" spans="1:13" ht="12.75" customHeight="1">
      <c r="A262" s="91"/>
      <c r="B262" s="77"/>
      <c r="C262" s="37"/>
      <c r="D262" s="38"/>
      <c r="E262" s="37"/>
      <c r="F262" s="37"/>
      <c r="G262" s="39"/>
      <c r="H262" s="80">
        <f>SUM(C263:G263)</f>
        <v>0</v>
      </c>
      <c r="I262" s="102">
        <f>RANK(H262,Egyéni!$E$3:$E$324)</f>
        <v>20</v>
      </c>
      <c r="J262" s="92">
        <f>SUM(H262:H273)-MIN(H262:H273)</f>
        <v>0</v>
      </c>
      <c r="M262"/>
    </row>
    <row r="263" spans="1:13" ht="12.75" customHeight="1">
      <c r="A263" s="91"/>
      <c r="B263" s="78"/>
      <c r="C263" s="4">
        <f>IF(C262&lt;9.97,0,VLOOKUP(C262,rfut,5,TRUE))</f>
        <v>0</v>
      </c>
      <c r="D263" s="4">
        <f>IF(D262&lt;179,0,VLOOKUP(D262,távol,4,TRUE))</f>
        <v>0</v>
      </c>
      <c r="E263" s="4">
        <f>IF(E262&lt;4,0,VLOOKUP(E262,kisl,2,TRUE))</f>
        <v>0</v>
      </c>
      <c r="F263" s="4">
        <f>IF(F262&lt;3,0,VLOOKUP(F262,súly,3,TRUE))</f>
        <v>0</v>
      </c>
      <c r="G263" s="4">
        <f>IF(G262&lt;fiú!$D$2,0,VLOOKUP(G262,hfut,3,TRUE))</f>
        <v>0</v>
      </c>
      <c r="H263" s="81"/>
      <c r="I263" s="103"/>
      <c r="J263" s="93"/>
      <c r="M263"/>
    </row>
    <row r="264" spans="1:13" ht="12.75" customHeight="1">
      <c r="A264" s="91"/>
      <c r="B264" s="77"/>
      <c r="C264" s="37"/>
      <c r="D264" s="38"/>
      <c r="E264" s="37"/>
      <c r="F264" s="37"/>
      <c r="G264" s="40"/>
      <c r="H264" s="80">
        <f>SUM(C265:G265)</f>
        <v>0</v>
      </c>
      <c r="I264" s="102">
        <f>RANK(H264,Egyéni!$E$3:$E$324)</f>
        <v>20</v>
      </c>
      <c r="J264" s="93"/>
      <c r="M264"/>
    </row>
    <row r="265" spans="1:13" ht="12.75" customHeight="1">
      <c r="A265" s="91"/>
      <c r="B265" s="78"/>
      <c r="C265" s="4">
        <f>IF(C264&lt;9.97,0,VLOOKUP(C264,rfut,5,TRUE))</f>
        <v>0</v>
      </c>
      <c r="D265" s="4">
        <f>IF(D264&lt;179,0,VLOOKUP(D264,távol,4,TRUE))</f>
        <v>0</v>
      </c>
      <c r="E265" s="4">
        <f>IF(E264&lt;4,0,VLOOKUP(E264,kisl,2,TRUE))</f>
        <v>0</v>
      </c>
      <c r="F265" s="4">
        <f>IF(F264&lt;3,0,VLOOKUP(F264,súly,3,TRUE))</f>
        <v>0</v>
      </c>
      <c r="G265" s="4">
        <f>IF(G264&lt;fiú!$D$2,0,VLOOKUP(G264,hfut,3,TRUE))</f>
        <v>0</v>
      </c>
      <c r="H265" s="81"/>
      <c r="I265" s="103"/>
      <c r="J265" s="93"/>
      <c r="M265"/>
    </row>
    <row r="266" spans="1:13" ht="12.75" customHeight="1">
      <c r="A266" s="91"/>
      <c r="B266" s="77"/>
      <c r="C266" s="37"/>
      <c r="D266" s="38"/>
      <c r="E266" s="37"/>
      <c r="F266" s="37"/>
      <c r="G266" s="40"/>
      <c r="H266" s="80">
        <f>SUM(C267:G267)</f>
        <v>0</v>
      </c>
      <c r="I266" s="102">
        <f>RANK(H266,Egyéni!$E$3:$E$324)</f>
        <v>20</v>
      </c>
      <c r="J266" s="93"/>
      <c r="M266"/>
    </row>
    <row r="267" spans="1:13" ht="12.75" customHeight="1">
      <c r="A267" s="91"/>
      <c r="B267" s="78"/>
      <c r="C267" s="4">
        <f>IF(C266&lt;9.97,0,VLOOKUP(C266,rfut,5,TRUE))</f>
        <v>0</v>
      </c>
      <c r="D267" s="4">
        <f>IF(D266&lt;179,0,VLOOKUP(D266,távol,4,TRUE))</f>
        <v>0</v>
      </c>
      <c r="E267" s="4">
        <f>IF(E266&lt;4,0,VLOOKUP(E266,kisl,2,TRUE))</f>
        <v>0</v>
      </c>
      <c r="F267" s="4">
        <f>IF(F266&lt;3,0,VLOOKUP(F266,súly,3,TRUE))</f>
        <v>0</v>
      </c>
      <c r="G267" s="4">
        <f>IF(G266&lt;fiú!$D$2,0,VLOOKUP(G266,hfut,3,TRUE))</f>
        <v>0</v>
      </c>
      <c r="H267" s="81"/>
      <c r="I267" s="103"/>
      <c r="J267" s="93"/>
      <c r="M267"/>
    </row>
    <row r="268" spans="1:13" ht="12.75" customHeight="1">
      <c r="A268" s="91"/>
      <c r="B268" s="77"/>
      <c r="C268" s="37"/>
      <c r="D268" s="38"/>
      <c r="E268" s="37"/>
      <c r="F268" s="37"/>
      <c r="G268" s="40"/>
      <c r="H268" s="80">
        <f>SUM(C269:G269)</f>
        <v>0</v>
      </c>
      <c r="I268" s="102">
        <f>RANK(H268,Egyéni!$E$3:$E$324)</f>
        <v>20</v>
      </c>
      <c r="J268" s="93"/>
      <c r="M268"/>
    </row>
    <row r="269" spans="1:13" ht="12.75" customHeight="1">
      <c r="A269" s="91"/>
      <c r="B269" s="78"/>
      <c r="C269" s="4">
        <f>IF(C268&lt;9.97,0,VLOOKUP(C268,rfut,5,TRUE))</f>
        <v>0</v>
      </c>
      <c r="D269" s="4">
        <f>IF(D268&lt;179,0,VLOOKUP(D268,távol,4,TRUE))</f>
        <v>0</v>
      </c>
      <c r="E269" s="4">
        <f>IF(E268&lt;4,0,VLOOKUP(E268,kisl,2,TRUE))</f>
        <v>0</v>
      </c>
      <c r="F269" s="4">
        <f>IF(F268&lt;3,0,VLOOKUP(F268,súly,3,TRUE))</f>
        <v>0</v>
      </c>
      <c r="G269" s="4">
        <f>IF(G268&lt;fiú!$D$2,0,VLOOKUP(G268,hfut,3,TRUE))</f>
        <v>0</v>
      </c>
      <c r="H269" s="81"/>
      <c r="I269" s="103"/>
      <c r="J269" s="93"/>
      <c r="M269"/>
    </row>
    <row r="270" spans="1:13" ht="12.75" customHeight="1">
      <c r="A270" s="91"/>
      <c r="B270" s="77"/>
      <c r="C270" s="37"/>
      <c r="D270" s="38"/>
      <c r="E270" s="37"/>
      <c r="F270" s="37"/>
      <c r="G270" s="40"/>
      <c r="H270" s="73">
        <f>SUM(C271:G271)</f>
        <v>0</v>
      </c>
      <c r="I270" s="102">
        <f>RANK(H270,Egyéni!$E$3:$E$324)</f>
        <v>20</v>
      </c>
      <c r="J270" s="93"/>
      <c r="M270"/>
    </row>
    <row r="271" spans="1:13" ht="12.75" customHeight="1">
      <c r="A271" s="75"/>
      <c r="B271" s="79"/>
      <c r="C271" s="57">
        <f>IF(C270&lt;9.97,0,VLOOKUP(C270,rfut,5,TRUE))</f>
        <v>0</v>
      </c>
      <c r="D271" s="57">
        <f>IF(D270&lt;179,0,VLOOKUP(D270,távol,4,TRUE))</f>
        <v>0</v>
      </c>
      <c r="E271" s="57">
        <f>IF(E270&lt;4,0,VLOOKUP(E270,kisl,2,TRUE))</f>
        <v>0</v>
      </c>
      <c r="F271" s="57">
        <f>IF(F270&lt;3,0,VLOOKUP(F270,súly,3,TRUE))</f>
        <v>0</v>
      </c>
      <c r="G271" s="57">
        <f>IF(G270&lt;fiú!$D$2,0,VLOOKUP(G270,hfut,3,TRUE))</f>
        <v>0</v>
      </c>
      <c r="H271" s="74"/>
      <c r="I271" s="106"/>
      <c r="J271" s="93"/>
      <c r="M271"/>
    </row>
    <row r="272" spans="1:13" ht="12.75" customHeight="1">
      <c r="A272" s="91"/>
      <c r="B272" s="100"/>
      <c r="C272" s="37"/>
      <c r="D272" s="38"/>
      <c r="E272" s="37"/>
      <c r="F272" s="37"/>
      <c r="G272" s="40"/>
      <c r="H272" s="80">
        <f>SUM(C273:G273)</f>
        <v>0</v>
      </c>
      <c r="I272" s="107">
        <f>RANK(H272,Egyéni!$E$3:$E$324)</f>
        <v>20</v>
      </c>
      <c r="J272" s="93"/>
      <c r="M272"/>
    </row>
    <row r="273" spans="1:13" ht="13.5" customHeight="1" thickBot="1">
      <c r="A273" s="98"/>
      <c r="B273" s="101"/>
      <c r="C273" s="5">
        <f>IF(C272&lt;9.97,0,VLOOKUP(C272,rfut,5,TRUE))</f>
        <v>0</v>
      </c>
      <c r="D273" s="5">
        <f>IF(D272&lt;179,0,VLOOKUP(D272,távol,4,TRUE))</f>
        <v>0</v>
      </c>
      <c r="E273" s="5">
        <f>IF(E272&lt;4,0,VLOOKUP(E272,kisl,2,TRUE))</f>
        <v>0</v>
      </c>
      <c r="F273" s="5">
        <f>IF(F272&lt;3,0,VLOOKUP(F272,súly,3,TRUE))</f>
        <v>0</v>
      </c>
      <c r="G273" s="5">
        <f>IF(G272&lt;fiú!$D$2,0,VLOOKUP(G272,hfut,3,TRUE))</f>
        <v>0</v>
      </c>
      <c r="H273" s="99"/>
      <c r="I273" s="108"/>
      <c r="J273" s="94"/>
      <c r="M273"/>
    </row>
    <row r="274" ht="13.5" thickTop="1">
      <c r="M274"/>
    </row>
    <row r="275" ht="13.5" thickBot="1">
      <c r="M275"/>
    </row>
    <row r="276" spans="1:13" ht="26.25" thickTop="1">
      <c r="A276" s="95"/>
      <c r="B276" s="96"/>
      <c r="C276" s="97"/>
      <c r="D276" s="97"/>
      <c r="E276" s="97"/>
      <c r="F276" s="97"/>
      <c r="G276" s="97"/>
      <c r="H276" s="97"/>
      <c r="I276" s="104" t="s">
        <v>185</v>
      </c>
      <c r="J276" s="89">
        <f>RANK(J278,Csapat!$C$2:$C$24)</f>
        <v>4</v>
      </c>
      <c r="M276"/>
    </row>
    <row r="277" spans="1:13" ht="12.75" customHeight="1">
      <c r="A277" s="2" t="s">
        <v>1</v>
      </c>
      <c r="B277" s="19" t="s">
        <v>88</v>
      </c>
      <c r="C277" s="3" t="s">
        <v>92</v>
      </c>
      <c r="D277" s="3" t="s">
        <v>83</v>
      </c>
      <c r="E277" s="3" t="s">
        <v>85</v>
      </c>
      <c r="F277" s="3" t="s">
        <v>87</v>
      </c>
      <c r="G277" s="3" t="s">
        <v>86</v>
      </c>
      <c r="H277" s="3" t="s">
        <v>0</v>
      </c>
      <c r="I277" s="105"/>
      <c r="J277" s="90"/>
      <c r="M277"/>
    </row>
    <row r="278" spans="1:13" ht="12.75">
      <c r="A278" s="91"/>
      <c r="B278" s="77"/>
      <c r="C278" s="37"/>
      <c r="D278" s="38"/>
      <c r="E278" s="37"/>
      <c r="F278" s="37"/>
      <c r="G278" s="39"/>
      <c r="H278" s="80">
        <f>SUM(C279:G279)</f>
        <v>0</v>
      </c>
      <c r="I278" s="102">
        <f>RANK(H278,Egyéni!$E$3:$E$324)</f>
        <v>20</v>
      </c>
      <c r="J278" s="92">
        <f>SUM(H278:H289)-MIN(H278:H289)</f>
        <v>0</v>
      </c>
      <c r="M278"/>
    </row>
    <row r="279" spans="1:13" ht="12.75">
      <c r="A279" s="91"/>
      <c r="B279" s="78"/>
      <c r="C279" s="4">
        <f>IF(C278&lt;9.97,0,VLOOKUP(C278,rfut,5,TRUE))</f>
        <v>0</v>
      </c>
      <c r="D279" s="4">
        <f>IF(D278&lt;179,0,VLOOKUP(D278,távol,4,TRUE))</f>
        <v>0</v>
      </c>
      <c r="E279" s="4">
        <f>IF(E278&lt;4,0,VLOOKUP(E278,kisl,2,TRUE))</f>
        <v>0</v>
      </c>
      <c r="F279" s="4">
        <f>IF(F278&lt;3,0,VLOOKUP(F278,súly,3,TRUE))</f>
        <v>0</v>
      </c>
      <c r="G279" s="4">
        <f>IF(G278&lt;fiú!$D$2,0,VLOOKUP(G278,hfut,3,TRUE))</f>
        <v>0</v>
      </c>
      <c r="H279" s="81"/>
      <c r="I279" s="103"/>
      <c r="J279" s="93"/>
      <c r="M279"/>
    </row>
    <row r="280" spans="1:13" ht="12.75">
      <c r="A280" s="91"/>
      <c r="B280" s="77"/>
      <c r="C280" s="37"/>
      <c r="D280" s="38"/>
      <c r="E280" s="37"/>
      <c r="F280" s="37"/>
      <c r="G280" s="40"/>
      <c r="H280" s="80">
        <f>SUM(C281:G281)</f>
        <v>0</v>
      </c>
      <c r="I280" s="102">
        <f>RANK(H280,Egyéni!$E$3:$E$324)</f>
        <v>20</v>
      </c>
      <c r="J280" s="93"/>
      <c r="M280"/>
    </row>
    <row r="281" spans="1:13" ht="12.75">
      <c r="A281" s="91"/>
      <c r="B281" s="78"/>
      <c r="C281" s="4">
        <f>IF(C280&lt;9.97,0,VLOOKUP(C280,rfut,5,TRUE))</f>
        <v>0</v>
      </c>
      <c r="D281" s="4">
        <f>IF(D280&lt;179,0,VLOOKUP(D280,távol,4,TRUE))</f>
        <v>0</v>
      </c>
      <c r="E281" s="4">
        <f>IF(E280&lt;4,0,VLOOKUP(E280,kisl,2,TRUE))</f>
        <v>0</v>
      </c>
      <c r="F281" s="4">
        <f>IF(F280&lt;3,0,VLOOKUP(F280,súly,3,TRUE))</f>
        <v>0</v>
      </c>
      <c r="G281" s="4">
        <f>IF(G280&lt;fiú!$D$2,0,VLOOKUP(G280,hfut,3,TRUE))</f>
        <v>0</v>
      </c>
      <c r="H281" s="81"/>
      <c r="I281" s="103"/>
      <c r="J281" s="93"/>
      <c r="M281"/>
    </row>
    <row r="282" spans="1:13" ht="12.75">
      <c r="A282" s="91"/>
      <c r="B282" s="77"/>
      <c r="C282" s="37"/>
      <c r="D282" s="38"/>
      <c r="E282" s="37"/>
      <c r="F282" s="37"/>
      <c r="G282" s="40"/>
      <c r="H282" s="80">
        <f>SUM(C283:G283)</f>
        <v>0</v>
      </c>
      <c r="I282" s="102">
        <f>RANK(H282,Egyéni!$E$3:$E$324)</f>
        <v>20</v>
      </c>
      <c r="J282" s="93"/>
      <c r="M282"/>
    </row>
    <row r="283" spans="1:13" ht="12.75">
      <c r="A283" s="91"/>
      <c r="B283" s="78"/>
      <c r="C283" s="4">
        <f>IF(C282&lt;9.97,0,VLOOKUP(C282,rfut,5,TRUE))</f>
        <v>0</v>
      </c>
      <c r="D283" s="4">
        <f>IF(D282&lt;179,0,VLOOKUP(D282,távol,4,TRUE))</f>
        <v>0</v>
      </c>
      <c r="E283" s="4">
        <f>IF(E282&lt;4,0,VLOOKUP(E282,kisl,2,TRUE))</f>
        <v>0</v>
      </c>
      <c r="F283" s="4">
        <f>IF(F282&lt;3,0,VLOOKUP(F282,súly,3,TRUE))</f>
        <v>0</v>
      </c>
      <c r="G283" s="4">
        <f>IF(G282&lt;fiú!$D$2,0,VLOOKUP(G282,hfut,3,TRUE))</f>
        <v>0</v>
      </c>
      <c r="H283" s="81"/>
      <c r="I283" s="103"/>
      <c r="J283" s="93"/>
      <c r="M283"/>
    </row>
    <row r="284" spans="1:13" ht="12.75">
      <c r="A284" s="91"/>
      <c r="B284" s="77"/>
      <c r="C284" s="37"/>
      <c r="D284" s="38"/>
      <c r="E284" s="37"/>
      <c r="F284" s="37"/>
      <c r="G284" s="40"/>
      <c r="H284" s="80">
        <f>SUM(C285:G285)</f>
        <v>0</v>
      </c>
      <c r="I284" s="102">
        <f>RANK(H284,Egyéni!$E$3:$E$324)</f>
        <v>20</v>
      </c>
      <c r="J284" s="93"/>
      <c r="M284"/>
    </row>
    <row r="285" spans="1:13" ht="12.75">
      <c r="A285" s="91"/>
      <c r="B285" s="78"/>
      <c r="C285" s="4">
        <f>IF(C284&lt;9.97,0,VLOOKUP(C284,rfut,5,TRUE))</f>
        <v>0</v>
      </c>
      <c r="D285" s="4">
        <f>IF(D284&lt;179,0,VLOOKUP(D284,távol,4,TRUE))</f>
        <v>0</v>
      </c>
      <c r="E285" s="4">
        <f>IF(E284&lt;4,0,VLOOKUP(E284,kisl,2,TRUE))</f>
        <v>0</v>
      </c>
      <c r="F285" s="4">
        <f>IF(F284&lt;3,0,VLOOKUP(F284,súly,3,TRUE))</f>
        <v>0</v>
      </c>
      <c r="G285" s="4">
        <f>IF(G284&lt;fiú!$D$2,0,VLOOKUP(G284,hfut,3,TRUE))</f>
        <v>0</v>
      </c>
      <c r="H285" s="81"/>
      <c r="I285" s="103"/>
      <c r="J285" s="93"/>
      <c r="M285"/>
    </row>
    <row r="286" spans="1:13" ht="12.75">
      <c r="A286" s="91"/>
      <c r="B286" s="77"/>
      <c r="C286" s="37"/>
      <c r="D286" s="38"/>
      <c r="E286" s="37"/>
      <c r="F286" s="37"/>
      <c r="G286" s="40"/>
      <c r="H286" s="73">
        <f>SUM(C287:G287)</f>
        <v>0</v>
      </c>
      <c r="I286" s="102">
        <f>RANK(H286,Egyéni!$E$3:$E$324)</f>
        <v>20</v>
      </c>
      <c r="J286" s="93"/>
      <c r="M286"/>
    </row>
    <row r="287" spans="1:13" ht="12.75">
      <c r="A287" s="75"/>
      <c r="B287" s="79"/>
      <c r="C287" s="57">
        <f>IF(C286&lt;9.97,0,VLOOKUP(C286,rfut,5,TRUE))</f>
        <v>0</v>
      </c>
      <c r="D287" s="57">
        <f>IF(D286&lt;179,0,VLOOKUP(D286,távol,4,TRUE))</f>
        <v>0</v>
      </c>
      <c r="E287" s="57">
        <f>IF(E286&lt;4,0,VLOOKUP(E286,kisl,2,TRUE))</f>
        <v>0</v>
      </c>
      <c r="F287" s="57">
        <f>IF(F286&lt;3,0,VLOOKUP(F286,súly,3,TRUE))</f>
        <v>0</v>
      </c>
      <c r="G287" s="57">
        <f>IF(G286&lt;fiú!$D$2,0,VLOOKUP(G286,hfut,3,TRUE))</f>
        <v>0</v>
      </c>
      <c r="H287" s="74"/>
      <c r="I287" s="106"/>
      <c r="J287" s="93"/>
      <c r="M287"/>
    </row>
    <row r="288" spans="1:13" ht="12.75">
      <c r="A288" s="91"/>
      <c r="B288" s="100"/>
      <c r="C288" s="37"/>
      <c r="D288" s="38"/>
      <c r="E288" s="37"/>
      <c r="F288" s="37"/>
      <c r="G288" s="40"/>
      <c r="H288" s="80">
        <f>SUM(C289:G289)</f>
        <v>0</v>
      </c>
      <c r="I288" s="107">
        <f>RANK(H288,Egyéni!$E$3:$E$324)</f>
        <v>20</v>
      </c>
      <c r="J288" s="93"/>
      <c r="M288"/>
    </row>
    <row r="289" spans="1:13" ht="13.5" thickBot="1">
      <c r="A289" s="98"/>
      <c r="B289" s="101"/>
      <c r="C289" s="5">
        <f>IF(C288&lt;9.97,0,VLOOKUP(C288,rfut,5,TRUE))</f>
        <v>0</v>
      </c>
      <c r="D289" s="5">
        <f>IF(D288&lt;179,0,VLOOKUP(D288,távol,4,TRUE))</f>
        <v>0</v>
      </c>
      <c r="E289" s="5">
        <f>IF(E288&lt;4,0,VLOOKUP(E288,kisl,2,TRUE))</f>
        <v>0</v>
      </c>
      <c r="F289" s="5">
        <f>IF(F288&lt;3,0,VLOOKUP(F288,súly,3,TRUE))</f>
        <v>0</v>
      </c>
      <c r="G289" s="5">
        <f>IF(G288&lt;fiú!$D$2,0,VLOOKUP(G288,hfut,3,TRUE))</f>
        <v>0</v>
      </c>
      <c r="H289" s="99"/>
      <c r="I289" s="108"/>
      <c r="J289" s="94"/>
      <c r="M289"/>
    </row>
    <row r="290" ht="13.5" thickTop="1">
      <c r="M290"/>
    </row>
    <row r="291" ht="13.5" thickBot="1">
      <c r="M291"/>
    </row>
    <row r="292" spans="1:13" ht="26.25" thickTop="1">
      <c r="A292" s="95"/>
      <c r="B292" s="96"/>
      <c r="C292" s="97"/>
      <c r="D292" s="97"/>
      <c r="E292" s="97"/>
      <c r="F292" s="97"/>
      <c r="G292" s="97"/>
      <c r="H292" s="97"/>
      <c r="I292" s="104" t="s">
        <v>185</v>
      </c>
      <c r="J292" s="89">
        <f>RANK(J294,Csapat!$C$2:$C$24)</f>
        <v>4</v>
      </c>
      <c r="M292"/>
    </row>
    <row r="293" spans="1:13" ht="12.75" customHeight="1">
      <c r="A293" s="2" t="s">
        <v>1</v>
      </c>
      <c r="B293" s="19" t="s">
        <v>88</v>
      </c>
      <c r="C293" s="3" t="s">
        <v>92</v>
      </c>
      <c r="D293" s="3" t="s">
        <v>83</v>
      </c>
      <c r="E293" s="3" t="s">
        <v>85</v>
      </c>
      <c r="F293" s="3" t="s">
        <v>87</v>
      </c>
      <c r="G293" s="3" t="s">
        <v>86</v>
      </c>
      <c r="H293" s="3" t="s">
        <v>0</v>
      </c>
      <c r="I293" s="105"/>
      <c r="J293" s="90"/>
      <c r="M293"/>
    </row>
    <row r="294" spans="1:13" ht="12.75">
      <c r="A294" s="91"/>
      <c r="B294" s="77"/>
      <c r="C294" s="37"/>
      <c r="D294" s="38"/>
      <c r="E294" s="37"/>
      <c r="F294" s="37"/>
      <c r="G294" s="39"/>
      <c r="H294" s="80">
        <f>SUM(C295:G295)</f>
        <v>0</v>
      </c>
      <c r="I294" s="102">
        <f>RANK(H294,Egyéni!$E$3:$E$324)</f>
        <v>20</v>
      </c>
      <c r="J294" s="92">
        <f>SUM(H294:H305)-MIN(H294:H305)</f>
        <v>0</v>
      </c>
      <c r="M294"/>
    </row>
    <row r="295" spans="1:13" ht="12.75">
      <c r="A295" s="91"/>
      <c r="B295" s="78"/>
      <c r="C295" s="4">
        <f>IF(C294&lt;9.97,0,VLOOKUP(C294,rfut,5,TRUE))</f>
        <v>0</v>
      </c>
      <c r="D295" s="4">
        <f>IF(D294&lt;179,0,VLOOKUP(D294,távol,4,TRUE))</f>
        <v>0</v>
      </c>
      <c r="E295" s="4">
        <f>IF(E294&lt;4,0,VLOOKUP(E294,kisl,2,TRUE))</f>
        <v>0</v>
      </c>
      <c r="F295" s="4">
        <f>IF(F294&lt;3,0,VLOOKUP(F294,súly,3,TRUE))</f>
        <v>0</v>
      </c>
      <c r="G295" s="4">
        <f>IF(G294&lt;fiú!$D$2,0,VLOOKUP(G294,hfut,3,TRUE))</f>
        <v>0</v>
      </c>
      <c r="H295" s="81"/>
      <c r="I295" s="103"/>
      <c r="J295" s="93"/>
      <c r="M295"/>
    </row>
    <row r="296" spans="1:13" ht="12.75">
      <c r="A296" s="91"/>
      <c r="B296" s="77"/>
      <c r="C296" s="37"/>
      <c r="D296" s="38"/>
      <c r="E296" s="37"/>
      <c r="F296" s="37"/>
      <c r="G296" s="40"/>
      <c r="H296" s="80">
        <f>SUM(C297:G297)</f>
        <v>0</v>
      </c>
      <c r="I296" s="102">
        <f>RANK(H296,Egyéni!$E$3:$E$324)</f>
        <v>20</v>
      </c>
      <c r="J296" s="93"/>
      <c r="M296"/>
    </row>
    <row r="297" spans="1:13" ht="12.75">
      <c r="A297" s="91"/>
      <c r="B297" s="78"/>
      <c r="C297" s="4">
        <f>IF(C296&lt;9.97,0,VLOOKUP(C296,rfut,5,TRUE))</f>
        <v>0</v>
      </c>
      <c r="D297" s="4">
        <f>IF(D296&lt;179,0,VLOOKUP(D296,távol,4,TRUE))</f>
        <v>0</v>
      </c>
      <c r="E297" s="4">
        <f>IF(E296&lt;4,0,VLOOKUP(E296,kisl,2,TRUE))</f>
        <v>0</v>
      </c>
      <c r="F297" s="4">
        <f>IF(F296&lt;3,0,VLOOKUP(F296,súly,3,TRUE))</f>
        <v>0</v>
      </c>
      <c r="G297" s="4">
        <f>IF(G296&lt;fiú!$D$2,0,VLOOKUP(G296,hfut,3,TRUE))</f>
        <v>0</v>
      </c>
      <c r="H297" s="81"/>
      <c r="I297" s="103"/>
      <c r="J297" s="93"/>
      <c r="M297"/>
    </row>
    <row r="298" spans="1:13" ht="12.75">
      <c r="A298" s="91"/>
      <c r="B298" s="77"/>
      <c r="C298" s="37"/>
      <c r="D298" s="38"/>
      <c r="E298" s="37"/>
      <c r="F298" s="37"/>
      <c r="G298" s="40"/>
      <c r="H298" s="80">
        <f>SUM(C299:G299)</f>
        <v>0</v>
      </c>
      <c r="I298" s="102">
        <f>RANK(H298,Egyéni!$E$3:$E$324)</f>
        <v>20</v>
      </c>
      <c r="J298" s="93"/>
      <c r="M298"/>
    </row>
    <row r="299" spans="1:13" ht="12.75">
      <c r="A299" s="91"/>
      <c r="B299" s="78"/>
      <c r="C299" s="4">
        <f>IF(C298&lt;9.97,0,VLOOKUP(C298,rfut,5,TRUE))</f>
        <v>0</v>
      </c>
      <c r="D299" s="4">
        <f>IF(D298&lt;179,0,VLOOKUP(D298,távol,4,TRUE))</f>
        <v>0</v>
      </c>
      <c r="E299" s="4">
        <f>IF(E298&lt;4,0,VLOOKUP(E298,kisl,2,TRUE))</f>
        <v>0</v>
      </c>
      <c r="F299" s="4">
        <f>IF(F298&lt;3,0,VLOOKUP(F298,súly,3,TRUE))</f>
        <v>0</v>
      </c>
      <c r="G299" s="4">
        <f>IF(G298&lt;fiú!$D$2,0,VLOOKUP(G298,hfut,3,TRUE))</f>
        <v>0</v>
      </c>
      <c r="H299" s="81"/>
      <c r="I299" s="103"/>
      <c r="J299" s="93"/>
      <c r="M299"/>
    </row>
    <row r="300" spans="1:13" ht="12.75">
      <c r="A300" s="91"/>
      <c r="B300" s="77"/>
      <c r="C300" s="37"/>
      <c r="D300" s="38"/>
      <c r="E300" s="37"/>
      <c r="F300" s="37"/>
      <c r="G300" s="40"/>
      <c r="H300" s="80">
        <f>SUM(C301:G301)</f>
        <v>0</v>
      </c>
      <c r="I300" s="102">
        <f>RANK(H300,Egyéni!$E$3:$E$324)</f>
        <v>20</v>
      </c>
      <c r="J300" s="93"/>
      <c r="M300"/>
    </row>
    <row r="301" spans="1:13" ht="12.75">
      <c r="A301" s="91"/>
      <c r="B301" s="78"/>
      <c r="C301" s="4">
        <f>IF(C300&lt;9.97,0,VLOOKUP(C300,rfut,5,TRUE))</f>
        <v>0</v>
      </c>
      <c r="D301" s="4">
        <f>IF(D300&lt;179,0,VLOOKUP(D300,távol,4,TRUE))</f>
        <v>0</v>
      </c>
      <c r="E301" s="4">
        <f>IF(E300&lt;4,0,VLOOKUP(E300,kisl,2,TRUE))</f>
        <v>0</v>
      </c>
      <c r="F301" s="4">
        <f>IF(F300&lt;3,0,VLOOKUP(F300,súly,3,TRUE))</f>
        <v>0</v>
      </c>
      <c r="G301" s="4">
        <f>IF(G300&lt;fiú!$D$2,0,VLOOKUP(G300,hfut,3,TRUE))</f>
        <v>0</v>
      </c>
      <c r="H301" s="81"/>
      <c r="I301" s="103"/>
      <c r="J301" s="93"/>
      <c r="M301"/>
    </row>
    <row r="302" spans="1:13" ht="12.75">
      <c r="A302" s="91"/>
      <c r="B302" s="77"/>
      <c r="C302" s="37"/>
      <c r="D302" s="38"/>
      <c r="E302" s="37"/>
      <c r="F302" s="37"/>
      <c r="G302" s="40"/>
      <c r="H302" s="73">
        <f>SUM(C303:G303)</f>
        <v>0</v>
      </c>
      <c r="I302" s="102">
        <f>RANK(H302,Egyéni!$E$3:$E$324)</f>
        <v>20</v>
      </c>
      <c r="J302" s="93"/>
      <c r="M302"/>
    </row>
    <row r="303" spans="1:13" ht="12.75">
      <c r="A303" s="75"/>
      <c r="B303" s="79"/>
      <c r="C303" s="57">
        <f>IF(C302&lt;9.97,0,VLOOKUP(C302,rfut,5,TRUE))</f>
        <v>0</v>
      </c>
      <c r="D303" s="57">
        <f>IF(D302&lt;179,0,VLOOKUP(D302,távol,4,TRUE))</f>
        <v>0</v>
      </c>
      <c r="E303" s="57">
        <f>IF(E302&lt;4,0,VLOOKUP(E302,kisl,2,TRUE))</f>
        <v>0</v>
      </c>
      <c r="F303" s="57">
        <f>IF(F302&lt;3,0,VLOOKUP(F302,súly,3,TRUE))</f>
        <v>0</v>
      </c>
      <c r="G303" s="57">
        <f>IF(G302&lt;fiú!$D$2,0,VLOOKUP(G302,hfut,3,TRUE))</f>
        <v>0</v>
      </c>
      <c r="H303" s="74"/>
      <c r="I303" s="106"/>
      <c r="J303" s="93"/>
      <c r="M303"/>
    </row>
    <row r="304" spans="1:13" ht="12.75">
      <c r="A304" s="91"/>
      <c r="B304" s="100"/>
      <c r="C304" s="37"/>
      <c r="D304" s="38"/>
      <c r="E304" s="37"/>
      <c r="F304" s="37"/>
      <c r="G304" s="40"/>
      <c r="H304" s="80">
        <f>SUM(C305:G305)</f>
        <v>0</v>
      </c>
      <c r="I304" s="107">
        <f>RANK(H304,Egyéni!$E$3:$E$324)</f>
        <v>20</v>
      </c>
      <c r="J304" s="93"/>
      <c r="M304"/>
    </row>
    <row r="305" spans="1:13" ht="13.5" thickBot="1">
      <c r="A305" s="98"/>
      <c r="B305" s="101"/>
      <c r="C305" s="5">
        <f>IF(C304&lt;9.97,0,VLOOKUP(C304,rfut,5,TRUE))</f>
        <v>0</v>
      </c>
      <c r="D305" s="5">
        <f>IF(D304&lt;179,0,VLOOKUP(D304,távol,4,TRUE))</f>
        <v>0</v>
      </c>
      <c r="E305" s="5">
        <f>IF(E304&lt;4,0,VLOOKUP(E304,kisl,2,TRUE))</f>
        <v>0</v>
      </c>
      <c r="F305" s="5">
        <f>IF(F304&lt;3,0,VLOOKUP(F304,súly,3,TRUE))</f>
        <v>0</v>
      </c>
      <c r="G305" s="5">
        <f>IF(G304&lt;fiú!$D$2,0,VLOOKUP(G304,hfut,3,TRUE))</f>
        <v>0</v>
      </c>
      <c r="H305" s="99"/>
      <c r="I305" s="108"/>
      <c r="J305" s="94"/>
      <c r="M305"/>
    </row>
    <row r="306" ht="13.5" thickTop="1">
      <c r="M306"/>
    </row>
    <row r="307" ht="13.5" thickBot="1">
      <c r="M307"/>
    </row>
    <row r="308" spans="1:13" ht="26.25" thickTop="1">
      <c r="A308" s="95"/>
      <c r="B308" s="96"/>
      <c r="C308" s="97"/>
      <c r="D308" s="97"/>
      <c r="E308" s="97"/>
      <c r="F308" s="97"/>
      <c r="G308" s="97"/>
      <c r="H308" s="97"/>
      <c r="I308" s="104" t="s">
        <v>185</v>
      </c>
      <c r="J308" s="89">
        <f>RANK(J310,Csapat!$C$2:$C$24)</f>
        <v>4</v>
      </c>
      <c r="M308"/>
    </row>
    <row r="309" spans="1:13" ht="12.75" customHeight="1">
      <c r="A309" s="2" t="s">
        <v>1</v>
      </c>
      <c r="B309" s="19" t="s">
        <v>88</v>
      </c>
      <c r="C309" s="3" t="s">
        <v>92</v>
      </c>
      <c r="D309" s="3" t="s">
        <v>83</v>
      </c>
      <c r="E309" s="3" t="s">
        <v>85</v>
      </c>
      <c r="F309" s="3" t="s">
        <v>87</v>
      </c>
      <c r="G309" s="3" t="s">
        <v>86</v>
      </c>
      <c r="H309" s="3" t="s">
        <v>0</v>
      </c>
      <c r="I309" s="105"/>
      <c r="J309" s="90"/>
      <c r="M309"/>
    </row>
    <row r="310" spans="1:13" ht="12.75">
      <c r="A310" s="91"/>
      <c r="B310" s="77"/>
      <c r="C310" s="37"/>
      <c r="D310" s="38"/>
      <c r="E310" s="37"/>
      <c r="F310" s="37"/>
      <c r="G310" s="39"/>
      <c r="H310" s="80">
        <f>SUM(C311:G311)</f>
        <v>0</v>
      </c>
      <c r="I310" s="102">
        <f>RANK(H310,Egyéni!$E$3:$E$324)</f>
        <v>20</v>
      </c>
      <c r="J310" s="92">
        <f>SUM(H310:H321)-MIN(H310:H321)</f>
        <v>0</v>
      </c>
      <c r="M310"/>
    </row>
    <row r="311" spans="1:13" ht="12.75">
      <c r="A311" s="91"/>
      <c r="B311" s="78"/>
      <c r="C311" s="4">
        <f>IF(C310&lt;9.97,0,VLOOKUP(C310,rfut,5,TRUE))</f>
        <v>0</v>
      </c>
      <c r="D311" s="4">
        <f>IF(D310&lt;179,0,VLOOKUP(D310,távol,4,TRUE))</f>
        <v>0</v>
      </c>
      <c r="E311" s="4">
        <f>IF(E310&lt;4,0,VLOOKUP(E310,kisl,2,TRUE))</f>
        <v>0</v>
      </c>
      <c r="F311" s="4">
        <f>IF(F310&lt;3,0,VLOOKUP(F310,súly,3,TRUE))</f>
        <v>0</v>
      </c>
      <c r="G311" s="4">
        <f>IF(G310&lt;fiú!$D$2,0,VLOOKUP(G310,hfut,3,TRUE))</f>
        <v>0</v>
      </c>
      <c r="H311" s="81"/>
      <c r="I311" s="103"/>
      <c r="J311" s="93"/>
      <c r="M311"/>
    </row>
    <row r="312" spans="1:13" ht="12.75">
      <c r="A312" s="91"/>
      <c r="B312" s="77"/>
      <c r="C312" s="37"/>
      <c r="D312" s="38"/>
      <c r="E312" s="37"/>
      <c r="F312" s="37"/>
      <c r="G312" s="40"/>
      <c r="H312" s="80">
        <f>SUM(C313:G313)</f>
        <v>0</v>
      </c>
      <c r="I312" s="102">
        <f>RANK(H312,Egyéni!$E$3:$E$324)</f>
        <v>20</v>
      </c>
      <c r="J312" s="93"/>
      <c r="M312"/>
    </row>
    <row r="313" spans="1:13" ht="12.75">
      <c r="A313" s="91"/>
      <c r="B313" s="78"/>
      <c r="C313" s="4">
        <f>IF(C312&lt;9.97,0,VLOOKUP(C312,rfut,5,TRUE))</f>
        <v>0</v>
      </c>
      <c r="D313" s="4">
        <f>IF(D312&lt;179,0,VLOOKUP(D312,távol,4,TRUE))</f>
        <v>0</v>
      </c>
      <c r="E313" s="4">
        <f>IF(E312&lt;4,0,VLOOKUP(E312,kisl,2,TRUE))</f>
        <v>0</v>
      </c>
      <c r="F313" s="4">
        <f>IF(F312&lt;3,0,VLOOKUP(F312,súly,3,TRUE))</f>
        <v>0</v>
      </c>
      <c r="G313" s="4">
        <f>IF(G312&lt;fiú!$D$2,0,VLOOKUP(G312,hfut,3,TRUE))</f>
        <v>0</v>
      </c>
      <c r="H313" s="81"/>
      <c r="I313" s="103"/>
      <c r="J313" s="93"/>
      <c r="M313"/>
    </row>
    <row r="314" spans="1:13" ht="12.75">
      <c r="A314" s="91"/>
      <c r="B314" s="77"/>
      <c r="C314" s="37"/>
      <c r="D314" s="38"/>
      <c r="E314" s="37"/>
      <c r="F314" s="37"/>
      <c r="G314" s="40"/>
      <c r="H314" s="80">
        <f>SUM(C315:G315)</f>
        <v>0</v>
      </c>
      <c r="I314" s="102">
        <f>RANK(H314,Egyéni!$E$3:$E$324)</f>
        <v>20</v>
      </c>
      <c r="J314" s="93"/>
      <c r="M314"/>
    </row>
    <row r="315" spans="1:13" ht="12.75">
      <c r="A315" s="91"/>
      <c r="B315" s="78"/>
      <c r="C315" s="4">
        <f>IF(C314&lt;9.97,0,VLOOKUP(C314,rfut,5,TRUE))</f>
        <v>0</v>
      </c>
      <c r="D315" s="4">
        <f>IF(D314&lt;179,0,VLOOKUP(D314,távol,4,TRUE))</f>
        <v>0</v>
      </c>
      <c r="E315" s="4">
        <f>IF(E314&lt;4,0,VLOOKUP(E314,kisl,2,TRUE))</f>
        <v>0</v>
      </c>
      <c r="F315" s="4">
        <f>IF(F314&lt;3,0,VLOOKUP(F314,súly,3,TRUE))</f>
        <v>0</v>
      </c>
      <c r="G315" s="4">
        <f>IF(G314&lt;fiú!$D$2,0,VLOOKUP(G314,hfut,3,TRUE))</f>
        <v>0</v>
      </c>
      <c r="H315" s="81"/>
      <c r="I315" s="103"/>
      <c r="J315" s="93"/>
      <c r="M315"/>
    </row>
    <row r="316" spans="1:13" ht="12.75">
      <c r="A316" s="91"/>
      <c r="B316" s="77"/>
      <c r="C316" s="37"/>
      <c r="D316" s="38"/>
      <c r="E316" s="37"/>
      <c r="F316" s="37"/>
      <c r="G316" s="40"/>
      <c r="H316" s="80">
        <f>SUM(C317:G317)</f>
        <v>0</v>
      </c>
      <c r="I316" s="102">
        <f>RANK(H316,Egyéni!$E$3:$E$324)</f>
        <v>20</v>
      </c>
      <c r="J316" s="93"/>
      <c r="M316"/>
    </row>
    <row r="317" spans="1:13" ht="12.75">
      <c r="A317" s="91"/>
      <c r="B317" s="78"/>
      <c r="C317" s="4">
        <f>IF(C316&lt;9.97,0,VLOOKUP(C316,rfut,5,TRUE))</f>
        <v>0</v>
      </c>
      <c r="D317" s="4">
        <f>IF(D316&lt;179,0,VLOOKUP(D316,távol,4,TRUE))</f>
        <v>0</v>
      </c>
      <c r="E317" s="4">
        <f>IF(E316&lt;4,0,VLOOKUP(E316,kisl,2,TRUE))</f>
        <v>0</v>
      </c>
      <c r="F317" s="4">
        <f>IF(F316&lt;3,0,VLOOKUP(F316,súly,3,TRUE))</f>
        <v>0</v>
      </c>
      <c r="G317" s="4">
        <f>IF(G316&lt;fiú!$D$2,0,VLOOKUP(G316,hfut,3,TRUE))</f>
        <v>0</v>
      </c>
      <c r="H317" s="81"/>
      <c r="I317" s="103"/>
      <c r="J317" s="93"/>
      <c r="M317"/>
    </row>
    <row r="318" spans="1:13" ht="12.75">
      <c r="A318" s="91"/>
      <c r="B318" s="77"/>
      <c r="C318" s="37"/>
      <c r="D318" s="38"/>
      <c r="E318" s="37"/>
      <c r="F318" s="37"/>
      <c r="G318" s="40"/>
      <c r="H318" s="73">
        <f>SUM(C319:G319)</f>
        <v>0</v>
      </c>
      <c r="I318" s="102">
        <f>RANK(H318,Egyéni!$E$3:$E$324)</f>
        <v>20</v>
      </c>
      <c r="J318" s="93"/>
      <c r="M318"/>
    </row>
    <row r="319" spans="1:13" ht="12.75">
      <c r="A319" s="75"/>
      <c r="B319" s="79"/>
      <c r="C319" s="57">
        <f>IF(C318&lt;9.97,0,VLOOKUP(C318,rfut,5,TRUE))</f>
        <v>0</v>
      </c>
      <c r="D319" s="57">
        <f>IF(D318&lt;179,0,VLOOKUP(D318,távol,4,TRUE))</f>
        <v>0</v>
      </c>
      <c r="E319" s="57">
        <f>IF(E318&lt;4,0,VLOOKUP(E318,kisl,2,TRUE))</f>
        <v>0</v>
      </c>
      <c r="F319" s="57">
        <f>IF(F318&lt;3,0,VLOOKUP(F318,súly,3,TRUE))</f>
        <v>0</v>
      </c>
      <c r="G319" s="57">
        <f>IF(G318&lt;fiú!$D$2,0,VLOOKUP(G318,hfut,3,TRUE))</f>
        <v>0</v>
      </c>
      <c r="H319" s="74"/>
      <c r="I319" s="106"/>
      <c r="J319" s="93"/>
      <c r="M319"/>
    </row>
    <row r="320" spans="1:13" ht="12.75">
      <c r="A320" s="91"/>
      <c r="B320" s="100"/>
      <c r="C320" s="37"/>
      <c r="D320" s="38"/>
      <c r="E320" s="37"/>
      <c r="F320" s="37"/>
      <c r="G320" s="40"/>
      <c r="H320" s="80">
        <f>SUM(C321:G321)</f>
        <v>0</v>
      </c>
      <c r="I320" s="107">
        <f>RANK(H320,Egyéni!$E$3:$E$324)</f>
        <v>20</v>
      </c>
      <c r="J320" s="93"/>
      <c r="M320"/>
    </row>
    <row r="321" spans="1:13" ht="13.5" thickBot="1">
      <c r="A321" s="98"/>
      <c r="B321" s="101"/>
      <c r="C321" s="5">
        <f>IF(C320&lt;9.97,0,VLOOKUP(C320,rfut,5,TRUE))</f>
        <v>0</v>
      </c>
      <c r="D321" s="5">
        <f>IF(D320&lt;179,0,VLOOKUP(D320,távol,4,TRUE))</f>
        <v>0</v>
      </c>
      <c r="E321" s="5">
        <f>IF(E320&lt;4,0,VLOOKUP(E320,kisl,2,TRUE))</f>
        <v>0</v>
      </c>
      <c r="F321" s="5">
        <f>IF(F320&lt;3,0,VLOOKUP(F320,súly,3,TRUE))</f>
        <v>0</v>
      </c>
      <c r="G321" s="5">
        <f>IF(G320&lt;fiú!$D$2,0,VLOOKUP(G320,hfut,3,TRUE))</f>
        <v>0</v>
      </c>
      <c r="H321" s="99"/>
      <c r="I321" s="108"/>
      <c r="J321" s="94"/>
      <c r="M321"/>
    </row>
    <row r="322" ht="13.5" thickTop="1">
      <c r="M322"/>
    </row>
    <row r="323" ht="13.5" thickBot="1">
      <c r="M323"/>
    </row>
    <row r="324" spans="1:13" ht="26.25" thickTop="1">
      <c r="A324" s="95"/>
      <c r="B324" s="96"/>
      <c r="C324" s="97"/>
      <c r="D324" s="97"/>
      <c r="E324" s="97"/>
      <c r="F324" s="97"/>
      <c r="G324" s="97"/>
      <c r="H324" s="97"/>
      <c r="I324" s="104" t="s">
        <v>185</v>
      </c>
      <c r="J324" s="89">
        <f>RANK(J326,Csapat!$C$2:$C$24)</f>
        <v>4</v>
      </c>
      <c r="M324"/>
    </row>
    <row r="325" spans="1:13" ht="12.75" customHeight="1">
      <c r="A325" s="2" t="s">
        <v>1</v>
      </c>
      <c r="B325" s="19" t="s">
        <v>88</v>
      </c>
      <c r="C325" s="3" t="s">
        <v>92</v>
      </c>
      <c r="D325" s="3" t="s">
        <v>83</v>
      </c>
      <c r="E325" s="3" t="s">
        <v>85</v>
      </c>
      <c r="F325" s="3" t="s">
        <v>87</v>
      </c>
      <c r="G325" s="3" t="s">
        <v>86</v>
      </c>
      <c r="H325" s="3" t="s">
        <v>0</v>
      </c>
      <c r="I325" s="105"/>
      <c r="J325" s="90"/>
      <c r="M325"/>
    </row>
    <row r="326" spans="1:13" ht="12.75">
      <c r="A326" s="91"/>
      <c r="B326" s="77"/>
      <c r="C326" s="37"/>
      <c r="D326" s="38"/>
      <c r="E326" s="37"/>
      <c r="F326" s="37"/>
      <c r="G326" s="39"/>
      <c r="H326" s="80">
        <f>SUM(C327:G327)</f>
        <v>0</v>
      </c>
      <c r="I326" s="102">
        <f>RANK(H326,Egyéni!$E$3:$E$324)</f>
        <v>20</v>
      </c>
      <c r="J326" s="92">
        <f>SUM(H326:H337)-MIN(H326:H337)</f>
        <v>0</v>
      </c>
      <c r="M326"/>
    </row>
    <row r="327" spans="1:13" ht="12.75">
      <c r="A327" s="91"/>
      <c r="B327" s="78"/>
      <c r="C327" s="4">
        <f>IF(C326&lt;9.97,0,VLOOKUP(C326,rfut,5,TRUE))</f>
        <v>0</v>
      </c>
      <c r="D327" s="4">
        <f>IF(D326&lt;179,0,VLOOKUP(D326,távol,4,TRUE))</f>
        <v>0</v>
      </c>
      <c r="E327" s="4">
        <f>IF(E326&lt;4,0,VLOOKUP(E326,kisl,2,TRUE))</f>
        <v>0</v>
      </c>
      <c r="F327" s="4">
        <f>IF(F326&lt;3,0,VLOOKUP(F326,súly,3,TRUE))</f>
        <v>0</v>
      </c>
      <c r="G327" s="4">
        <f>IF(G326&lt;fiú!$D$2,0,VLOOKUP(G326,hfut,3,TRUE))</f>
        <v>0</v>
      </c>
      <c r="H327" s="81"/>
      <c r="I327" s="103"/>
      <c r="J327" s="93"/>
      <c r="M327"/>
    </row>
    <row r="328" spans="1:13" ht="12.75">
      <c r="A328" s="91"/>
      <c r="B328" s="77"/>
      <c r="C328" s="37"/>
      <c r="D328" s="38"/>
      <c r="E328" s="37"/>
      <c r="F328" s="37"/>
      <c r="G328" s="40"/>
      <c r="H328" s="80">
        <f>SUM(C329:G329)</f>
        <v>0</v>
      </c>
      <c r="I328" s="102">
        <f>RANK(H328,Egyéni!$E$3:$E$324)</f>
        <v>20</v>
      </c>
      <c r="J328" s="93"/>
      <c r="M328"/>
    </row>
    <row r="329" spans="1:13" ht="12.75">
      <c r="A329" s="91"/>
      <c r="B329" s="78"/>
      <c r="C329" s="4">
        <f>IF(C328&lt;9.97,0,VLOOKUP(C328,rfut,5,TRUE))</f>
        <v>0</v>
      </c>
      <c r="D329" s="4">
        <f>IF(D328&lt;179,0,VLOOKUP(D328,távol,4,TRUE))</f>
        <v>0</v>
      </c>
      <c r="E329" s="4">
        <f>IF(E328&lt;4,0,VLOOKUP(E328,kisl,2,TRUE))</f>
        <v>0</v>
      </c>
      <c r="F329" s="4">
        <f>IF(F328&lt;3,0,VLOOKUP(F328,súly,3,TRUE))</f>
        <v>0</v>
      </c>
      <c r="G329" s="4">
        <f>IF(G328&lt;fiú!$D$2,0,VLOOKUP(G328,hfut,3,TRUE))</f>
        <v>0</v>
      </c>
      <c r="H329" s="81"/>
      <c r="I329" s="103"/>
      <c r="J329" s="93"/>
      <c r="M329"/>
    </row>
    <row r="330" spans="1:13" ht="12.75">
      <c r="A330" s="91"/>
      <c r="B330" s="77"/>
      <c r="C330" s="37"/>
      <c r="D330" s="38"/>
      <c r="E330" s="37"/>
      <c r="F330" s="37"/>
      <c r="G330" s="40"/>
      <c r="H330" s="80">
        <f>SUM(C331:G331)</f>
        <v>0</v>
      </c>
      <c r="I330" s="102">
        <f>RANK(H330,Egyéni!$E$3:$E$324)</f>
        <v>20</v>
      </c>
      <c r="J330" s="93"/>
      <c r="M330"/>
    </row>
    <row r="331" spans="1:13" ht="12.75">
      <c r="A331" s="91"/>
      <c r="B331" s="78"/>
      <c r="C331" s="4">
        <f>IF(C330&lt;9.97,0,VLOOKUP(C330,rfut,5,TRUE))</f>
        <v>0</v>
      </c>
      <c r="D331" s="4">
        <f>IF(D330&lt;179,0,VLOOKUP(D330,távol,4,TRUE))</f>
        <v>0</v>
      </c>
      <c r="E331" s="4">
        <f>IF(E330&lt;4,0,VLOOKUP(E330,kisl,2,TRUE))</f>
        <v>0</v>
      </c>
      <c r="F331" s="4">
        <f>IF(F330&lt;3,0,VLOOKUP(F330,súly,3,TRUE))</f>
        <v>0</v>
      </c>
      <c r="G331" s="4">
        <f>IF(G330&lt;fiú!$D$2,0,VLOOKUP(G330,hfut,3,TRUE))</f>
        <v>0</v>
      </c>
      <c r="H331" s="81"/>
      <c r="I331" s="103"/>
      <c r="J331" s="93"/>
      <c r="M331"/>
    </row>
    <row r="332" spans="1:13" ht="12.75">
      <c r="A332" s="91"/>
      <c r="B332" s="77"/>
      <c r="C332" s="37"/>
      <c r="D332" s="38"/>
      <c r="E332" s="37"/>
      <c r="F332" s="37"/>
      <c r="G332" s="40"/>
      <c r="H332" s="80">
        <f>SUM(C333:G333)</f>
        <v>0</v>
      </c>
      <c r="I332" s="102">
        <f>RANK(H332,Egyéni!$E$3:$E$324)</f>
        <v>20</v>
      </c>
      <c r="J332" s="93"/>
      <c r="M332"/>
    </row>
    <row r="333" spans="1:13" ht="12.75">
      <c r="A333" s="91"/>
      <c r="B333" s="78"/>
      <c r="C333" s="4">
        <f>IF(C332&lt;9.97,0,VLOOKUP(C332,rfut,5,TRUE))</f>
        <v>0</v>
      </c>
      <c r="D333" s="4">
        <f>IF(D332&lt;179,0,VLOOKUP(D332,távol,4,TRUE))</f>
        <v>0</v>
      </c>
      <c r="E333" s="4">
        <f>IF(E332&lt;4,0,VLOOKUP(E332,kisl,2,TRUE))</f>
        <v>0</v>
      </c>
      <c r="F333" s="4">
        <f>IF(F332&lt;3,0,VLOOKUP(F332,súly,3,TRUE))</f>
        <v>0</v>
      </c>
      <c r="G333" s="4">
        <f>IF(G332&lt;fiú!$D$2,0,VLOOKUP(G332,hfut,3,TRUE))</f>
        <v>0</v>
      </c>
      <c r="H333" s="81"/>
      <c r="I333" s="103"/>
      <c r="J333" s="93"/>
      <c r="M333"/>
    </row>
    <row r="334" spans="1:13" ht="12.75">
      <c r="A334" s="91"/>
      <c r="B334" s="77"/>
      <c r="C334" s="37"/>
      <c r="D334" s="38"/>
      <c r="E334" s="37"/>
      <c r="F334" s="37"/>
      <c r="G334" s="40"/>
      <c r="H334" s="73">
        <f>SUM(C335:G335)</f>
        <v>0</v>
      </c>
      <c r="I334" s="102">
        <f>RANK(H334,Egyéni!$E$3:$E$324)</f>
        <v>20</v>
      </c>
      <c r="J334" s="93"/>
      <c r="M334"/>
    </row>
    <row r="335" spans="1:13" ht="12.75">
      <c r="A335" s="75"/>
      <c r="B335" s="79"/>
      <c r="C335" s="57">
        <f>IF(C334&lt;9.97,0,VLOOKUP(C334,rfut,5,TRUE))</f>
        <v>0</v>
      </c>
      <c r="D335" s="57">
        <f>IF(D334&lt;179,0,VLOOKUP(D334,távol,4,TRUE))</f>
        <v>0</v>
      </c>
      <c r="E335" s="57">
        <f>IF(E334&lt;4,0,VLOOKUP(E334,kisl,2,TRUE))</f>
        <v>0</v>
      </c>
      <c r="F335" s="57">
        <f>IF(F334&lt;3,0,VLOOKUP(F334,súly,3,TRUE))</f>
        <v>0</v>
      </c>
      <c r="G335" s="57">
        <f>IF(G334&lt;fiú!$D$2,0,VLOOKUP(G334,hfut,3,TRUE))</f>
        <v>0</v>
      </c>
      <c r="H335" s="74"/>
      <c r="I335" s="106"/>
      <c r="J335" s="93"/>
      <c r="M335"/>
    </row>
    <row r="336" spans="1:13" ht="12.75">
      <c r="A336" s="91"/>
      <c r="B336" s="100"/>
      <c r="C336" s="37"/>
      <c r="D336" s="38"/>
      <c r="E336" s="37"/>
      <c r="F336" s="37"/>
      <c r="G336" s="40"/>
      <c r="H336" s="80">
        <f>SUM(C337:G337)</f>
        <v>0</v>
      </c>
      <c r="I336" s="107">
        <f>RANK(H336,Egyéni!$E$3:$E$324)</f>
        <v>20</v>
      </c>
      <c r="J336" s="93"/>
      <c r="M336"/>
    </row>
    <row r="337" spans="1:13" ht="13.5" thickBot="1">
      <c r="A337" s="98"/>
      <c r="B337" s="101"/>
      <c r="C337" s="5">
        <f>IF(C336&lt;9.97,0,VLOOKUP(C336,rfut,5,TRUE))</f>
        <v>0</v>
      </c>
      <c r="D337" s="5">
        <f>IF(D336&lt;179,0,VLOOKUP(D336,távol,4,TRUE))</f>
        <v>0</v>
      </c>
      <c r="E337" s="5">
        <f>IF(E336&lt;4,0,VLOOKUP(E336,kisl,2,TRUE))</f>
        <v>0</v>
      </c>
      <c r="F337" s="5">
        <f>IF(F336&lt;3,0,VLOOKUP(F336,súly,3,TRUE))</f>
        <v>0</v>
      </c>
      <c r="G337" s="5">
        <f>IF(G336&lt;fiú!$D$2,0,VLOOKUP(G336,hfut,3,TRUE))</f>
        <v>0</v>
      </c>
      <c r="H337" s="99"/>
      <c r="I337" s="108"/>
      <c r="J337" s="94"/>
      <c r="M337"/>
    </row>
    <row r="338" ht="13.5" thickTop="1">
      <c r="M338"/>
    </row>
    <row r="339" ht="13.5" thickBot="1">
      <c r="M339"/>
    </row>
    <row r="340" spans="1:13" ht="26.25" thickTop="1">
      <c r="A340" s="95"/>
      <c r="B340" s="96"/>
      <c r="C340" s="97"/>
      <c r="D340" s="97"/>
      <c r="E340" s="97"/>
      <c r="F340" s="97"/>
      <c r="G340" s="97"/>
      <c r="H340" s="97"/>
      <c r="I340" s="104" t="s">
        <v>185</v>
      </c>
      <c r="J340" s="89">
        <f>RANK(J342,Csapat!$C$2:$C$24)</f>
        <v>4</v>
      </c>
      <c r="M340"/>
    </row>
    <row r="341" spans="1:13" ht="12.75" customHeight="1">
      <c r="A341" s="2" t="s">
        <v>1</v>
      </c>
      <c r="B341" s="19" t="s">
        <v>88</v>
      </c>
      <c r="C341" s="3" t="s">
        <v>92</v>
      </c>
      <c r="D341" s="3" t="s">
        <v>83</v>
      </c>
      <c r="E341" s="3" t="s">
        <v>85</v>
      </c>
      <c r="F341" s="3" t="s">
        <v>87</v>
      </c>
      <c r="G341" s="3" t="s">
        <v>86</v>
      </c>
      <c r="H341" s="3" t="s">
        <v>0</v>
      </c>
      <c r="I341" s="105"/>
      <c r="J341" s="90"/>
      <c r="M341"/>
    </row>
    <row r="342" spans="1:13" ht="12.75">
      <c r="A342" s="91"/>
      <c r="B342" s="77"/>
      <c r="C342" s="37"/>
      <c r="D342" s="38"/>
      <c r="E342" s="37"/>
      <c r="F342" s="37"/>
      <c r="G342" s="39"/>
      <c r="H342" s="80">
        <f>SUM(C343:G343)</f>
        <v>0</v>
      </c>
      <c r="I342" s="102">
        <f>RANK(H342,Egyéni!$E$3:$E$324)</f>
        <v>20</v>
      </c>
      <c r="J342" s="92">
        <f>SUM(H342:H353)-MIN(H342:H353)</f>
        <v>0</v>
      </c>
      <c r="M342"/>
    </row>
    <row r="343" spans="1:13" ht="12.75">
      <c r="A343" s="91"/>
      <c r="B343" s="78"/>
      <c r="C343" s="4">
        <f>IF(C342&lt;9.97,0,VLOOKUP(C342,rfut,5,TRUE))</f>
        <v>0</v>
      </c>
      <c r="D343" s="4">
        <f>IF(D342&lt;179,0,VLOOKUP(D342,távol,4,TRUE))</f>
        <v>0</v>
      </c>
      <c r="E343" s="4">
        <f>IF(E342&lt;4,0,VLOOKUP(E342,kisl,2,TRUE))</f>
        <v>0</v>
      </c>
      <c r="F343" s="4">
        <f>IF(F342&lt;3,0,VLOOKUP(F342,súly,3,TRUE))</f>
        <v>0</v>
      </c>
      <c r="G343" s="4">
        <f>IF(G342&lt;fiú!$D$2,0,VLOOKUP(G342,hfut,3,TRUE))</f>
        <v>0</v>
      </c>
      <c r="H343" s="81"/>
      <c r="I343" s="103"/>
      <c r="J343" s="93"/>
      <c r="M343"/>
    </row>
    <row r="344" spans="1:13" ht="12.75">
      <c r="A344" s="91"/>
      <c r="B344" s="77"/>
      <c r="C344" s="37"/>
      <c r="D344" s="38"/>
      <c r="E344" s="37"/>
      <c r="F344" s="37"/>
      <c r="G344" s="40"/>
      <c r="H344" s="80">
        <f>SUM(C345:G345)</f>
        <v>0</v>
      </c>
      <c r="I344" s="102">
        <f>RANK(H344,Egyéni!$E$3:$E$324)</f>
        <v>20</v>
      </c>
      <c r="J344" s="93"/>
      <c r="M344"/>
    </row>
    <row r="345" spans="1:13" ht="12.75">
      <c r="A345" s="91"/>
      <c r="B345" s="78"/>
      <c r="C345" s="4">
        <f>IF(C344&lt;9.97,0,VLOOKUP(C344,rfut,5,TRUE))</f>
        <v>0</v>
      </c>
      <c r="D345" s="4">
        <f>IF(D344&lt;179,0,VLOOKUP(D344,távol,4,TRUE))</f>
        <v>0</v>
      </c>
      <c r="E345" s="4">
        <f>IF(E344&lt;4,0,VLOOKUP(E344,kisl,2,TRUE))</f>
        <v>0</v>
      </c>
      <c r="F345" s="4">
        <f>IF(F344&lt;3,0,VLOOKUP(F344,súly,3,TRUE))</f>
        <v>0</v>
      </c>
      <c r="G345" s="4">
        <f>IF(G344&lt;fiú!$D$2,0,VLOOKUP(G344,hfut,3,TRUE))</f>
        <v>0</v>
      </c>
      <c r="H345" s="81"/>
      <c r="I345" s="103"/>
      <c r="J345" s="93"/>
      <c r="M345"/>
    </row>
    <row r="346" spans="1:13" ht="12.75">
      <c r="A346" s="91"/>
      <c r="B346" s="77"/>
      <c r="C346" s="37"/>
      <c r="D346" s="38"/>
      <c r="E346" s="37"/>
      <c r="F346" s="37"/>
      <c r="G346" s="40"/>
      <c r="H346" s="80">
        <f>SUM(C347:G347)</f>
        <v>0</v>
      </c>
      <c r="I346" s="102">
        <f>RANK(H346,Egyéni!$E$3:$E$324)</f>
        <v>20</v>
      </c>
      <c r="J346" s="93"/>
      <c r="M346"/>
    </row>
    <row r="347" spans="1:13" ht="12.75">
      <c r="A347" s="91"/>
      <c r="B347" s="78"/>
      <c r="C347" s="4">
        <f>IF(C346&lt;9.97,0,VLOOKUP(C346,rfut,5,TRUE))</f>
        <v>0</v>
      </c>
      <c r="D347" s="4">
        <f>IF(D346&lt;179,0,VLOOKUP(D346,távol,4,TRUE))</f>
        <v>0</v>
      </c>
      <c r="E347" s="4">
        <f>IF(E346&lt;4,0,VLOOKUP(E346,kisl,2,TRUE))</f>
        <v>0</v>
      </c>
      <c r="F347" s="4">
        <f>IF(F346&lt;3,0,VLOOKUP(F346,súly,3,TRUE))</f>
        <v>0</v>
      </c>
      <c r="G347" s="4">
        <f>IF(G346&lt;fiú!$D$2,0,VLOOKUP(G346,hfut,3,TRUE))</f>
        <v>0</v>
      </c>
      <c r="H347" s="81"/>
      <c r="I347" s="103"/>
      <c r="J347" s="93"/>
      <c r="M347"/>
    </row>
    <row r="348" spans="1:13" ht="12.75">
      <c r="A348" s="91"/>
      <c r="B348" s="77"/>
      <c r="C348" s="37"/>
      <c r="D348" s="38"/>
      <c r="E348" s="37"/>
      <c r="F348" s="37"/>
      <c r="G348" s="40"/>
      <c r="H348" s="80">
        <f>SUM(C349:G349)</f>
        <v>0</v>
      </c>
      <c r="I348" s="102">
        <f>RANK(H348,Egyéni!$E$3:$E$324)</f>
        <v>20</v>
      </c>
      <c r="J348" s="93"/>
      <c r="M348"/>
    </row>
    <row r="349" spans="1:13" ht="12.75">
      <c r="A349" s="91"/>
      <c r="B349" s="78"/>
      <c r="C349" s="4">
        <f>IF(C348&lt;9.97,0,VLOOKUP(C348,rfut,5,TRUE))</f>
        <v>0</v>
      </c>
      <c r="D349" s="4">
        <f>IF(D348&lt;179,0,VLOOKUP(D348,távol,4,TRUE))</f>
        <v>0</v>
      </c>
      <c r="E349" s="4">
        <f>IF(E348&lt;4,0,VLOOKUP(E348,kisl,2,TRUE))</f>
        <v>0</v>
      </c>
      <c r="F349" s="4">
        <f>IF(F348&lt;3,0,VLOOKUP(F348,súly,3,TRUE))</f>
        <v>0</v>
      </c>
      <c r="G349" s="4">
        <f>IF(G348&lt;fiú!$D$2,0,VLOOKUP(G348,hfut,3,TRUE))</f>
        <v>0</v>
      </c>
      <c r="H349" s="81"/>
      <c r="I349" s="103"/>
      <c r="J349" s="93"/>
      <c r="M349"/>
    </row>
    <row r="350" spans="1:13" ht="12.75">
      <c r="A350" s="91"/>
      <c r="B350" s="77"/>
      <c r="C350" s="37"/>
      <c r="D350" s="38"/>
      <c r="E350" s="37"/>
      <c r="F350" s="37"/>
      <c r="G350" s="40"/>
      <c r="H350" s="73">
        <f>SUM(C351:G351)</f>
        <v>0</v>
      </c>
      <c r="I350" s="102">
        <f>RANK(H350,Egyéni!$E$3:$E$324)</f>
        <v>20</v>
      </c>
      <c r="J350" s="93"/>
      <c r="M350"/>
    </row>
    <row r="351" spans="1:13" ht="12.75">
      <c r="A351" s="75"/>
      <c r="B351" s="79"/>
      <c r="C351" s="57">
        <f>IF(C350&lt;9.97,0,VLOOKUP(C350,rfut,5,TRUE))</f>
        <v>0</v>
      </c>
      <c r="D351" s="57">
        <f>IF(D350&lt;179,0,VLOOKUP(D350,távol,4,TRUE))</f>
        <v>0</v>
      </c>
      <c r="E351" s="57">
        <f>IF(E350&lt;4,0,VLOOKUP(E350,kisl,2,TRUE))</f>
        <v>0</v>
      </c>
      <c r="F351" s="57">
        <f>IF(F350&lt;3,0,VLOOKUP(F350,súly,3,TRUE))</f>
        <v>0</v>
      </c>
      <c r="G351" s="57">
        <f>IF(G350&lt;fiú!$D$2,0,VLOOKUP(G350,hfut,3,TRUE))</f>
        <v>0</v>
      </c>
      <c r="H351" s="74"/>
      <c r="I351" s="106"/>
      <c r="J351" s="93"/>
      <c r="M351"/>
    </row>
    <row r="352" spans="1:13" ht="12.75">
      <c r="A352" s="91"/>
      <c r="B352" s="100"/>
      <c r="C352" s="37"/>
      <c r="D352" s="38"/>
      <c r="E352" s="37"/>
      <c r="F352" s="37"/>
      <c r="G352" s="40"/>
      <c r="H352" s="80">
        <f>SUM(C353:G353)</f>
        <v>0</v>
      </c>
      <c r="I352" s="107">
        <f>RANK(H352,Egyéni!$E$3:$E$324)</f>
        <v>20</v>
      </c>
      <c r="J352" s="93"/>
      <c r="M352"/>
    </row>
    <row r="353" spans="1:13" ht="13.5" thickBot="1">
      <c r="A353" s="98"/>
      <c r="B353" s="101"/>
      <c r="C353" s="5">
        <f>IF(C352&lt;9.97,0,VLOOKUP(C352,rfut,5,TRUE))</f>
        <v>0</v>
      </c>
      <c r="D353" s="5">
        <f>IF(D352&lt;179,0,VLOOKUP(D352,távol,4,TRUE))</f>
        <v>0</v>
      </c>
      <c r="E353" s="5">
        <f>IF(E352&lt;4,0,VLOOKUP(E352,kisl,2,TRUE))</f>
        <v>0</v>
      </c>
      <c r="F353" s="5">
        <f>IF(F352&lt;3,0,VLOOKUP(F352,súly,3,TRUE))</f>
        <v>0</v>
      </c>
      <c r="G353" s="5">
        <f>IF(G352&lt;fiú!$D$2,0,VLOOKUP(G352,hfut,3,TRUE))</f>
        <v>0</v>
      </c>
      <c r="H353" s="99"/>
      <c r="I353" s="108"/>
      <c r="J353" s="94"/>
      <c r="M353"/>
    </row>
    <row r="354" ht="13.5" thickTop="1">
      <c r="M354"/>
    </row>
    <row r="355" ht="13.5" thickBot="1">
      <c r="M355"/>
    </row>
    <row r="356" spans="1:13" ht="26.25" thickTop="1">
      <c r="A356" s="95"/>
      <c r="B356" s="96"/>
      <c r="C356" s="97"/>
      <c r="D356" s="97"/>
      <c r="E356" s="97"/>
      <c r="F356" s="97"/>
      <c r="G356" s="97"/>
      <c r="H356" s="97"/>
      <c r="I356" s="104" t="s">
        <v>185</v>
      </c>
      <c r="J356" s="89">
        <f>RANK(J358,Csapat!$C$2:$C$24)</f>
        <v>4</v>
      </c>
      <c r="M356"/>
    </row>
    <row r="357" spans="1:13" ht="12.75" customHeight="1">
      <c r="A357" s="2" t="s">
        <v>1</v>
      </c>
      <c r="B357" s="19" t="s">
        <v>88</v>
      </c>
      <c r="C357" s="3" t="s">
        <v>92</v>
      </c>
      <c r="D357" s="3" t="s">
        <v>83</v>
      </c>
      <c r="E357" s="3" t="s">
        <v>85</v>
      </c>
      <c r="F357" s="3" t="s">
        <v>87</v>
      </c>
      <c r="G357" s="3" t="s">
        <v>86</v>
      </c>
      <c r="H357" s="3" t="s">
        <v>0</v>
      </c>
      <c r="I357" s="105"/>
      <c r="J357" s="90"/>
      <c r="M357"/>
    </row>
    <row r="358" spans="1:13" ht="12.75">
      <c r="A358" s="91"/>
      <c r="B358" s="77"/>
      <c r="C358" s="37"/>
      <c r="D358" s="38"/>
      <c r="E358" s="37"/>
      <c r="F358" s="37"/>
      <c r="G358" s="39"/>
      <c r="H358" s="80">
        <f>SUM(C359:G359)</f>
        <v>0</v>
      </c>
      <c r="I358" s="102">
        <f>RANK(H358,Egyéni!$E$3:$E$324)</f>
        <v>20</v>
      </c>
      <c r="J358" s="92">
        <f>SUM(H358:H369)-MIN(H358:H369)</f>
        <v>0</v>
      </c>
      <c r="M358"/>
    </row>
    <row r="359" spans="1:13" ht="12.75">
      <c r="A359" s="91"/>
      <c r="B359" s="78"/>
      <c r="C359" s="4">
        <f>IF(C358&lt;9.97,0,VLOOKUP(C358,rfut,5,TRUE))</f>
        <v>0</v>
      </c>
      <c r="D359" s="4">
        <f>IF(D358&lt;179,0,VLOOKUP(D358,távol,4,TRUE))</f>
        <v>0</v>
      </c>
      <c r="E359" s="4">
        <f>IF(E358&lt;4,0,VLOOKUP(E358,kisl,2,TRUE))</f>
        <v>0</v>
      </c>
      <c r="F359" s="4">
        <f>IF(F358&lt;3,0,VLOOKUP(F358,súly,3,TRUE))</f>
        <v>0</v>
      </c>
      <c r="G359" s="4">
        <f>IF(G358&lt;fiú!$D$2,0,VLOOKUP(G358,hfut,3,TRUE))</f>
        <v>0</v>
      </c>
      <c r="H359" s="81"/>
      <c r="I359" s="103"/>
      <c r="J359" s="93"/>
      <c r="M359"/>
    </row>
    <row r="360" spans="1:13" ht="12.75">
      <c r="A360" s="91"/>
      <c r="B360" s="77"/>
      <c r="C360" s="37"/>
      <c r="D360" s="38"/>
      <c r="E360" s="37"/>
      <c r="F360" s="37"/>
      <c r="G360" s="40"/>
      <c r="H360" s="80">
        <f>SUM(C361:G361)</f>
        <v>0</v>
      </c>
      <c r="I360" s="102">
        <f>RANK(H360,Egyéni!$E$3:$E$324)</f>
        <v>20</v>
      </c>
      <c r="J360" s="93"/>
      <c r="M360"/>
    </row>
    <row r="361" spans="1:13" ht="12.75">
      <c r="A361" s="91"/>
      <c r="B361" s="78"/>
      <c r="C361" s="4">
        <f>IF(C360&lt;9.97,0,VLOOKUP(C360,rfut,5,TRUE))</f>
        <v>0</v>
      </c>
      <c r="D361" s="4">
        <f>IF(D360&lt;179,0,VLOOKUP(D360,távol,4,TRUE))</f>
        <v>0</v>
      </c>
      <c r="E361" s="4">
        <f>IF(E360&lt;4,0,VLOOKUP(E360,kisl,2,TRUE))</f>
        <v>0</v>
      </c>
      <c r="F361" s="4">
        <f>IF(F360&lt;3,0,VLOOKUP(F360,súly,3,TRUE))</f>
        <v>0</v>
      </c>
      <c r="G361" s="4">
        <f>IF(G360&lt;fiú!$D$2,0,VLOOKUP(G360,hfut,3,TRUE))</f>
        <v>0</v>
      </c>
      <c r="H361" s="81"/>
      <c r="I361" s="103"/>
      <c r="J361" s="93"/>
      <c r="M361"/>
    </row>
    <row r="362" spans="1:13" ht="12.75">
      <c r="A362" s="91"/>
      <c r="B362" s="77"/>
      <c r="C362" s="37"/>
      <c r="D362" s="38"/>
      <c r="E362" s="37"/>
      <c r="F362" s="37"/>
      <c r="G362" s="40"/>
      <c r="H362" s="80">
        <f>SUM(C363:G363)</f>
        <v>0</v>
      </c>
      <c r="I362" s="102">
        <f>RANK(H362,Egyéni!$E$3:$E$324)</f>
        <v>20</v>
      </c>
      <c r="J362" s="93"/>
      <c r="M362"/>
    </row>
    <row r="363" spans="1:13" ht="12.75">
      <c r="A363" s="91"/>
      <c r="B363" s="78"/>
      <c r="C363" s="4">
        <f>IF(C362&lt;9.97,0,VLOOKUP(C362,rfut,5,TRUE))</f>
        <v>0</v>
      </c>
      <c r="D363" s="4">
        <f>IF(D362&lt;179,0,VLOOKUP(D362,távol,4,TRUE))</f>
        <v>0</v>
      </c>
      <c r="E363" s="4">
        <f>IF(E362&lt;4,0,VLOOKUP(E362,kisl,2,TRUE))</f>
        <v>0</v>
      </c>
      <c r="F363" s="4">
        <f>IF(F362&lt;3,0,VLOOKUP(F362,súly,3,TRUE))</f>
        <v>0</v>
      </c>
      <c r="G363" s="4">
        <f>IF(G362&lt;fiú!$D$2,0,VLOOKUP(G362,hfut,3,TRUE))</f>
        <v>0</v>
      </c>
      <c r="H363" s="81"/>
      <c r="I363" s="103"/>
      <c r="J363" s="93"/>
      <c r="M363"/>
    </row>
    <row r="364" spans="1:13" ht="12.75">
      <c r="A364" s="91"/>
      <c r="B364" s="77"/>
      <c r="C364" s="37"/>
      <c r="D364" s="38"/>
      <c r="E364" s="37"/>
      <c r="F364" s="37"/>
      <c r="G364" s="40"/>
      <c r="H364" s="80">
        <f>SUM(C365:G365)</f>
        <v>0</v>
      </c>
      <c r="I364" s="102">
        <f>RANK(H364,Egyéni!$E$3:$E$324)</f>
        <v>20</v>
      </c>
      <c r="J364" s="93"/>
      <c r="M364"/>
    </row>
    <row r="365" spans="1:13" ht="12.75">
      <c r="A365" s="91"/>
      <c r="B365" s="78"/>
      <c r="C365" s="4">
        <f>IF(C364&lt;9.97,0,VLOOKUP(C364,rfut,5,TRUE))</f>
        <v>0</v>
      </c>
      <c r="D365" s="4">
        <f>IF(D364&lt;179,0,VLOOKUP(D364,távol,4,TRUE))</f>
        <v>0</v>
      </c>
      <c r="E365" s="4">
        <f>IF(E364&lt;4,0,VLOOKUP(E364,kisl,2,TRUE))</f>
        <v>0</v>
      </c>
      <c r="F365" s="4">
        <f>IF(F364&lt;3,0,VLOOKUP(F364,súly,3,TRUE))</f>
        <v>0</v>
      </c>
      <c r="G365" s="4">
        <f>IF(G364&lt;fiú!$D$2,0,VLOOKUP(G364,hfut,3,TRUE))</f>
        <v>0</v>
      </c>
      <c r="H365" s="81"/>
      <c r="I365" s="103"/>
      <c r="J365" s="93"/>
      <c r="M365"/>
    </row>
    <row r="366" spans="1:13" ht="12.75">
      <c r="A366" s="91"/>
      <c r="B366" s="77"/>
      <c r="C366" s="37"/>
      <c r="D366" s="38"/>
      <c r="E366" s="37"/>
      <c r="F366" s="37"/>
      <c r="G366" s="40"/>
      <c r="H366" s="73">
        <f>SUM(C367:G367)</f>
        <v>0</v>
      </c>
      <c r="I366" s="102">
        <f>RANK(H366,Egyéni!$E$3:$E$324)</f>
        <v>20</v>
      </c>
      <c r="J366" s="93"/>
      <c r="M366"/>
    </row>
    <row r="367" spans="1:13" ht="12.75">
      <c r="A367" s="75"/>
      <c r="B367" s="79"/>
      <c r="C367" s="57">
        <f>IF(C366&lt;9.97,0,VLOOKUP(C366,rfut,5,TRUE))</f>
        <v>0</v>
      </c>
      <c r="D367" s="57">
        <f>IF(D366&lt;179,0,VLOOKUP(D366,távol,4,TRUE))</f>
        <v>0</v>
      </c>
      <c r="E367" s="57">
        <f>IF(E366&lt;4,0,VLOOKUP(E366,kisl,2,TRUE))</f>
        <v>0</v>
      </c>
      <c r="F367" s="57">
        <f>IF(F366&lt;3,0,VLOOKUP(F366,súly,3,TRUE))</f>
        <v>0</v>
      </c>
      <c r="G367" s="57">
        <f>IF(G366&lt;fiú!$D$2,0,VLOOKUP(G366,hfut,3,TRUE))</f>
        <v>0</v>
      </c>
      <c r="H367" s="74"/>
      <c r="I367" s="106"/>
      <c r="J367" s="93"/>
      <c r="M367"/>
    </row>
    <row r="368" spans="1:13" ht="12.75">
      <c r="A368" s="91"/>
      <c r="B368" s="100"/>
      <c r="C368" s="37"/>
      <c r="D368" s="38"/>
      <c r="E368" s="37"/>
      <c r="F368" s="37"/>
      <c r="G368" s="40"/>
      <c r="H368" s="80">
        <f>SUM(C369:G369)</f>
        <v>0</v>
      </c>
      <c r="I368" s="107">
        <f>RANK(H368,Egyéni!$E$3:$E$324)</f>
        <v>20</v>
      </c>
      <c r="J368" s="93"/>
      <c r="M368"/>
    </row>
    <row r="369" spans="1:13" ht="13.5" thickBot="1">
      <c r="A369" s="98"/>
      <c r="B369" s="101"/>
      <c r="C369" s="5">
        <f>IF(C368&lt;9.97,0,VLOOKUP(C368,rfut,5,TRUE))</f>
        <v>0</v>
      </c>
      <c r="D369" s="5">
        <f>IF(D368&lt;179,0,VLOOKUP(D368,távol,4,TRUE))</f>
        <v>0</v>
      </c>
      <c r="E369" s="5">
        <f>IF(E368&lt;4,0,VLOOKUP(E368,kisl,2,TRUE))</f>
        <v>0</v>
      </c>
      <c r="F369" s="5">
        <f>IF(F368&lt;3,0,VLOOKUP(F368,súly,3,TRUE))</f>
        <v>0</v>
      </c>
      <c r="G369" s="5">
        <f>IF(G368&lt;fiú!$D$2,0,VLOOKUP(G368,hfut,3,TRUE))</f>
        <v>0</v>
      </c>
      <c r="H369" s="99"/>
      <c r="I369" s="108"/>
      <c r="J369" s="94"/>
      <c r="M369"/>
    </row>
    <row r="370" spans="1:13" ht="13.5" thickTop="1">
      <c r="A370" t="s">
        <v>184</v>
      </c>
      <c r="M370"/>
    </row>
    <row r="371" ht="13.5" thickBot="1">
      <c r="M371"/>
    </row>
    <row r="372" spans="1:13" ht="26.25" thickTop="1">
      <c r="A372" s="95"/>
      <c r="B372" s="96"/>
      <c r="C372" s="97"/>
      <c r="D372" s="97"/>
      <c r="E372" s="97"/>
      <c r="F372" s="97"/>
      <c r="G372" s="97"/>
      <c r="H372" s="97"/>
      <c r="I372" s="104" t="s">
        <v>185</v>
      </c>
      <c r="J372" s="89">
        <f>RANK(J374,Csapat!$C$2:$C$24)</f>
        <v>4</v>
      </c>
      <c r="M372"/>
    </row>
    <row r="373" spans="1:13" ht="12.75" customHeight="1">
      <c r="A373" s="2" t="s">
        <v>1</v>
      </c>
      <c r="B373" s="19" t="s">
        <v>88</v>
      </c>
      <c r="C373" s="3" t="s">
        <v>92</v>
      </c>
      <c r="D373" s="3" t="s">
        <v>83</v>
      </c>
      <c r="E373" s="3" t="s">
        <v>85</v>
      </c>
      <c r="F373" s="3" t="s">
        <v>87</v>
      </c>
      <c r="G373" s="3" t="s">
        <v>86</v>
      </c>
      <c r="H373" s="3" t="s">
        <v>0</v>
      </c>
      <c r="I373" s="105"/>
      <c r="J373" s="90"/>
      <c r="M373"/>
    </row>
    <row r="374" spans="1:13" ht="12.75">
      <c r="A374" s="91"/>
      <c r="B374" s="77"/>
      <c r="C374" s="37"/>
      <c r="D374" s="38"/>
      <c r="E374" s="37"/>
      <c r="F374" s="37"/>
      <c r="G374" s="39"/>
      <c r="H374" s="80">
        <f>SUM(C375:G375)</f>
        <v>0</v>
      </c>
      <c r="I374" s="102">
        <f>RANK(H374,Egyéni!$E$3:$E$324)</f>
        <v>20</v>
      </c>
      <c r="J374" s="92">
        <f>SUM(H374:H385)-MIN(H374:H385)</f>
        <v>0</v>
      </c>
      <c r="M374"/>
    </row>
    <row r="375" spans="1:13" ht="12.75">
      <c r="A375" s="91"/>
      <c r="B375" s="78"/>
      <c r="C375" s="4">
        <f>IF(C374&lt;9.97,0,VLOOKUP(C374,rfut,5,TRUE))</f>
        <v>0</v>
      </c>
      <c r="D375" s="4">
        <f>IF(D374&lt;179,0,VLOOKUP(D374,távol,4,TRUE))</f>
        <v>0</v>
      </c>
      <c r="E375" s="4">
        <f>IF(E374&lt;4,0,VLOOKUP(E374,kisl,2,TRUE))</f>
        <v>0</v>
      </c>
      <c r="F375" s="4">
        <f>IF(F374&lt;3,0,VLOOKUP(F374,súly,3,TRUE))</f>
        <v>0</v>
      </c>
      <c r="G375" s="4">
        <f>IF(G374&lt;fiú!$D$2,0,VLOOKUP(G374,hfut,3,TRUE))</f>
        <v>0</v>
      </c>
      <c r="H375" s="81"/>
      <c r="I375" s="103"/>
      <c r="J375" s="93"/>
      <c r="M375"/>
    </row>
    <row r="376" spans="1:13" ht="12.75">
      <c r="A376" s="91"/>
      <c r="B376" s="77"/>
      <c r="C376" s="37"/>
      <c r="D376" s="38"/>
      <c r="E376" s="37"/>
      <c r="F376" s="37"/>
      <c r="G376" s="40"/>
      <c r="H376" s="80">
        <f>SUM(C377:G377)</f>
        <v>0</v>
      </c>
      <c r="I376" s="102">
        <f>RANK(H376,Egyéni!$E$3:$E$324)</f>
        <v>20</v>
      </c>
      <c r="J376" s="93"/>
      <c r="M376"/>
    </row>
    <row r="377" spans="1:13" ht="12.75">
      <c r="A377" s="91"/>
      <c r="B377" s="78"/>
      <c r="C377" s="4">
        <f>IF(C376&lt;9.97,0,VLOOKUP(C376,rfut,5,TRUE))</f>
        <v>0</v>
      </c>
      <c r="D377" s="4">
        <f>IF(D376&lt;179,0,VLOOKUP(D376,távol,4,TRUE))</f>
        <v>0</v>
      </c>
      <c r="E377" s="4">
        <f>IF(E376&lt;4,0,VLOOKUP(E376,kisl,2,TRUE))</f>
        <v>0</v>
      </c>
      <c r="F377" s="4">
        <f>IF(F376&lt;3,0,VLOOKUP(F376,súly,3,TRUE))</f>
        <v>0</v>
      </c>
      <c r="G377" s="4">
        <f>IF(G376&lt;fiú!$D$2,0,VLOOKUP(G376,hfut,3,TRUE))</f>
        <v>0</v>
      </c>
      <c r="H377" s="81"/>
      <c r="I377" s="103"/>
      <c r="J377" s="93"/>
      <c r="M377"/>
    </row>
    <row r="378" spans="1:13" ht="12.75">
      <c r="A378" s="91"/>
      <c r="B378" s="77"/>
      <c r="C378" s="37"/>
      <c r="D378" s="38"/>
      <c r="E378" s="37"/>
      <c r="F378" s="37"/>
      <c r="G378" s="40"/>
      <c r="H378" s="80">
        <f>SUM(C379:G379)</f>
        <v>0</v>
      </c>
      <c r="I378" s="102">
        <f>RANK(H378,Egyéni!$E$3:$E$324)</f>
        <v>20</v>
      </c>
      <c r="J378" s="93"/>
      <c r="M378"/>
    </row>
    <row r="379" spans="1:13" ht="12.75">
      <c r="A379" s="91"/>
      <c r="B379" s="78"/>
      <c r="C379" s="4">
        <f>IF(C378&lt;9.97,0,VLOOKUP(C378,rfut,5,TRUE))</f>
        <v>0</v>
      </c>
      <c r="D379" s="4">
        <f>IF(D378&lt;179,0,VLOOKUP(D378,távol,4,TRUE))</f>
        <v>0</v>
      </c>
      <c r="E379" s="4">
        <f>IF(E378&lt;4,0,VLOOKUP(E378,kisl,2,TRUE))</f>
        <v>0</v>
      </c>
      <c r="F379" s="4">
        <f>IF(F378&lt;3,0,VLOOKUP(F378,súly,3,TRUE))</f>
        <v>0</v>
      </c>
      <c r="G379" s="4">
        <f>IF(G378&lt;fiú!$D$2,0,VLOOKUP(G378,hfut,3,TRUE))</f>
        <v>0</v>
      </c>
      <c r="H379" s="81"/>
      <c r="I379" s="103"/>
      <c r="J379" s="93"/>
      <c r="M379"/>
    </row>
    <row r="380" spans="1:13" ht="12.75">
      <c r="A380" s="91"/>
      <c r="B380" s="77"/>
      <c r="C380" s="37"/>
      <c r="D380" s="38"/>
      <c r="E380" s="37"/>
      <c r="F380" s="37"/>
      <c r="G380" s="40"/>
      <c r="H380" s="80">
        <f>SUM(C381:G381)</f>
        <v>0</v>
      </c>
      <c r="I380" s="102">
        <f>RANK(H380,Egyéni!$E$3:$E$324)</f>
        <v>20</v>
      </c>
      <c r="J380" s="93"/>
      <c r="M380"/>
    </row>
    <row r="381" spans="1:13" ht="12.75">
      <c r="A381" s="91"/>
      <c r="B381" s="78"/>
      <c r="C381" s="4">
        <f>IF(C380&lt;9.97,0,VLOOKUP(C380,rfut,5,TRUE))</f>
        <v>0</v>
      </c>
      <c r="D381" s="4">
        <f>IF(D380&lt;179,0,VLOOKUP(D380,távol,4,TRUE))</f>
        <v>0</v>
      </c>
      <c r="E381" s="4">
        <f>IF(E380&lt;4,0,VLOOKUP(E380,kisl,2,TRUE))</f>
        <v>0</v>
      </c>
      <c r="F381" s="4">
        <f>IF(F380&lt;3,0,VLOOKUP(F380,súly,3,TRUE))</f>
        <v>0</v>
      </c>
      <c r="G381" s="4">
        <f>IF(G380&lt;fiú!$D$2,0,VLOOKUP(G380,hfut,3,TRUE))</f>
        <v>0</v>
      </c>
      <c r="H381" s="81"/>
      <c r="I381" s="103"/>
      <c r="J381" s="93"/>
      <c r="M381"/>
    </row>
    <row r="382" spans="1:13" ht="12.75">
      <c r="A382" s="91"/>
      <c r="B382" s="77"/>
      <c r="C382" s="37"/>
      <c r="D382" s="38"/>
      <c r="E382" s="37"/>
      <c r="F382" s="37"/>
      <c r="G382" s="40"/>
      <c r="H382" s="73">
        <f>SUM(C383:G383)</f>
        <v>0</v>
      </c>
      <c r="I382" s="102">
        <f>RANK(H382,Egyéni!$E$3:$E$324)</f>
        <v>20</v>
      </c>
      <c r="J382" s="93"/>
      <c r="M382"/>
    </row>
    <row r="383" spans="1:13" ht="12.75">
      <c r="A383" s="75"/>
      <c r="B383" s="79"/>
      <c r="C383" s="57">
        <f>IF(C382&lt;9.97,0,VLOOKUP(C382,rfut,5,TRUE))</f>
        <v>0</v>
      </c>
      <c r="D383" s="57">
        <f>IF(D382&lt;179,0,VLOOKUP(D382,távol,4,TRUE))</f>
        <v>0</v>
      </c>
      <c r="E383" s="57">
        <f>IF(E382&lt;4,0,VLOOKUP(E382,kisl,2,TRUE))</f>
        <v>0</v>
      </c>
      <c r="F383" s="57">
        <f>IF(F382&lt;3,0,VLOOKUP(F382,súly,3,TRUE))</f>
        <v>0</v>
      </c>
      <c r="G383" s="57">
        <f>IF(G382&lt;fiú!$D$2,0,VLOOKUP(G382,hfut,3,TRUE))</f>
        <v>0</v>
      </c>
      <c r="H383" s="74"/>
      <c r="I383" s="106"/>
      <c r="J383" s="93"/>
      <c r="M383"/>
    </row>
    <row r="384" spans="1:13" ht="12.75">
      <c r="A384" s="91"/>
      <c r="B384" s="100"/>
      <c r="C384" s="37"/>
      <c r="D384" s="38"/>
      <c r="E384" s="37"/>
      <c r="F384" s="37"/>
      <c r="G384" s="40"/>
      <c r="H384" s="80">
        <f>SUM(C385:G385)</f>
        <v>0</v>
      </c>
      <c r="I384" s="107">
        <f>RANK(H384,Egyéni!$E$3:$E$324)</f>
        <v>20</v>
      </c>
      <c r="J384" s="93"/>
      <c r="M384"/>
    </row>
    <row r="385" spans="1:13" ht="13.5" thickBot="1">
      <c r="A385" s="98"/>
      <c r="B385" s="101"/>
      <c r="C385" s="5">
        <f>IF(C384&lt;9.97,0,VLOOKUP(C384,rfut,5,TRUE))</f>
        <v>0</v>
      </c>
      <c r="D385" s="5">
        <f>IF(D384&lt;179,0,VLOOKUP(D384,távol,4,TRUE))</f>
        <v>0</v>
      </c>
      <c r="E385" s="5">
        <f>IF(E384&lt;4,0,VLOOKUP(E384,kisl,2,TRUE))</f>
        <v>0</v>
      </c>
      <c r="F385" s="5">
        <f>IF(F384&lt;3,0,VLOOKUP(F384,súly,3,TRUE))</f>
        <v>0</v>
      </c>
      <c r="G385" s="5">
        <f>IF(G384&lt;fiú!$D$2,0,VLOOKUP(G384,hfut,3,TRUE))</f>
        <v>0</v>
      </c>
      <c r="H385" s="99"/>
      <c r="I385" s="108"/>
      <c r="J385" s="94"/>
      <c r="M385"/>
    </row>
    <row r="386" ht="13.5" thickTop="1">
      <c r="M386"/>
    </row>
    <row r="387" ht="13.5" thickBot="1">
      <c r="M387"/>
    </row>
    <row r="388" spans="1:13" ht="26.25" thickTop="1">
      <c r="A388" s="95"/>
      <c r="B388" s="96"/>
      <c r="C388" s="97"/>
      <c r="D388" s="97"/>
      <c r="E388" s="97"/>
      <c r="F388" s="97"/>
      <c r="G388" s="97"/>
      <c r="H388" s="97"/>
      <c r="I388" s="104" t="s">
        <v>185</v>
      </c>
      <c r="J388" s="89">
        <f>RANK(J390,Csapat!$C$2:$C$24)</f>
        <v>4</v>
      </c>
      <c r="M388"/>
    </row>
    <row r="389" spans="1:13" ht="12.75" customHeight="1">
      <c r="A389" s="2" t="s">
        <v>1</v>
      </c>
      <c r="B389" s="19" t="s">
        <v>88</v>
      </c>
      <c r="C389" s="3" t="s">
        <v>92</v>
      </c>
      <c r="D389" s="3" t="s">
        <v>83</v>
      </c>
      <c r="E389" s="3" t="s">
        <v>85</v>
      </c>
      <c r="F389" s="3" t="s">
        <v>87</v>
      </c>
      <c r="G389" s="3" t="s">
        <v>86</v>
      </c>
      <c r="H389" s="3" t="s">
        <v>0</v>
      </c>
      <c r="I389" s="105"/>
      <c r="J389" s="90"/>
      <c r="M389"/>
    </row>
    <row r="390" spans="1:13" ht="12.75">
      <c r="A390" s="91"/>
      <c r="B390" s="77"/>
      <c r="C390" s="37"/>
      <c r="D390" s="38"/>
      <c r="E390" s="37"/>
      <c r="F390" s="37"/>
      <c r="G390" s="39"/>
      <c r="H390" s="80">
        <f>SUM(C391:G391)</f>
        <v>0</v>
      </c>
      <c r="I390" s="102">
        <f>RANK(H390,Egyéni!$E$3:$E$324)</f>
        <v>20</v>
      </c>
      <c r="J390" s="92">
        <f>SUM(H390:H401)-MIN(H390:H401)</f>
        <v>0</v>
      </c>
      <c r="M390"/>
    </row>
    <row r="391" spans="1:13" ht="12.75">
      <c r="A391" s="91"/>
      <c r="B391" s="78"/>
      <c r="C391" s="4">
        <f>IF(C390&lt;9.97,0,VLOOKUP(C390,rfut,5,TRUE))</f>
        <v>0</v>
      </c>
      <c r="D391" s="4">
        <f>IF(D390&lt;179,0,VLOOKUP(D390,távol,4,TRUE))</f>
        <v>0</v>
      </c>
      <c r="E391" s="4">
        <f>IF(E390&lt;4,0,VLOOKUP(E390,kisl,2,TRUE))</f>
        <v>0</v>
      </c>
      <c r="F391" s="4">
        <f>IF(F390&lt;3,0,VLOOKUP(F390,súly,3,TRUE))</f>
        <v>0</v>
      </c>
      <c r="G391" s="4">
        <f>IF(G390&lt;fiú!$D$2,0,VLOOKUP(G390,hfut,3,TRUE))</f>
        <v>0</v>
      </c>
      <c r="H391" s="81"/>
      <c r="I391" s="103"/>
      <c r="J391" s="93"/>
      <c r="M391"/>
    </row>
    <row r="392" spans="1:13" ht="12.75">
      <c r="A392" s="91"/>
      <c r="B392" s="77"/>
      <c r="C392" s="37"/>
      <c r="D392" s="38"/>
      <c r="E392" s="37"/>
      <c r="F392" s="37"/>
      <c r="G392" s="40"/>
      <c r="H392" s="80">
        <f>SUM(C393:G393)</f>
        <v>0</v>
      </c>
      <c r="I392" s="102">
        <f>RANK(H392,Egyéni!$E$3:$E$324)</f>
        <v>20</v>
      </c>
      <c r="J392" s="93"/>
      <c r="M392"/>
    </row>
    <row r="393" spans="1:13" ht="12.75">
      <c r="A393" s="91"/>
      <c r="B393" s="78"/>
      <c r="C393" s="4">
        <f>IF(C392&lt;9.97,0,VLOOKUP(C392,rfut,5,TRUE))</f>
        <v>0</v>
      </c>
      <c r="D393" s="4">
        <f>IF(D392&lt;179,0,VLOOKUP(D392,távol,4,TRUE))</f>
        <v>0</v>
      </c>
      <c r="E393" s="4">
        <f>IF(E392&lt;4,0,VLOOKUP(E392,kisl,2,TRUE))</f>
        <v>0</v>
      </c>
      <c r="F393" s="4">
        <f>IF(F392&lt;3,0,VLOOKUP(F392,súly,3,TRUE))</f>
        <v>0</v>
      </c>
      <c r="G393" s="4">
        <f>IF(G392&lt;fiú!$D$2,0,VLOOKUP(G392,hfut,3,TRUE))</f>
        <v>0</v>
      </c>
      <c r="H393" s="81"/>
      <c r="I393" s="103"/>
      <c r="J393" s="93"/>
      <c r="M393"/>
    </row>
    <row r="394" spans="1:13" ht="12.75">
      <c r="A394" s="91"/>
      <c r="B394" s="77"/>
      <c r="C394" s="37"/>
      <c r="D394" s="38"/>
      <c r="E394" s="37"/>
      <c r="F394" s="37"/>
      <c r="G394" s="40"/>
      <c r="H394" s="80">
        <f>SUM(C395:G395)</f>
        <v>0</v>
      </c>
      <c r="I394" s="102">
        <f>RANK(H394,Egyéni!$E$3:$E$324)</f>
        <v>20</v>
      </c>
      <c r="J394" s="93"/>
      <c r="M394"/>
    </row>
    <row r="395" spans="1:13" ht="12.75">
      <c r="A395" s="91"/>
      <c r="B395" s="78"/>
      <c r="C395" s="4">
        <f>IF(C394&lt;9.97,0,VLOOKUP(C394,rfut,5,TRUE))</f>
        <v>0</v>
      </c>
      <c r="D395" s="4">
        <f>IF(D394&lt;179,0,VLOOKUP(D394,távol,4,TRUE))</f>
        <v>0</v>
      </c>
      <c r="E395" s="4">
        <f>IF(E394&lt;4,0,VLOOKUP(E394,kisl,2,TRUE))</f>
        <v>0</v>
      </c>
      <c r="F395" s="4">
        <f>IF(F394&lt;3,0,VLOOKUP(F394,súly,3,TRUE))</f>
        <v>0</v>
      </c>
      <c r="G395" s="4">
        <f>IF(G394&lt;fiú!$D$2,0,VLOOKUP(G394,hfut,3,TRUE))</f>
        <v>0</v>
      </c>
      <c r="H395" s="81"/>
      <c r="I395" s="103"/>
      <c r="J395" s="93"/>
      <c r="M395"/>
    </row>
    <row r="396" spans="1:13" ht="12.75">
      <c r="A396" s="91"/>
      <c r="B396" s="77"/>
      <c r="C396" s="37"/>
      <c r="D396" s="38"/>
      <c r="E396" s="37"/>
      <c r="F396" s="37"/>
      <c r="G396" s="40"/>
      <c r="H396" s="80">
        <f>SUM(C397:G397)</f>
        <v>0</v>
      </c>
      <c r="I396" s="102">
        <f>RANK(H396,Egyéni!$E$3:$E$324)</f>
        <v>20</v>
      </c>
      <c r="J396" s="93"/>
      <c r="M396"/>
    </row>
    <row r="397" spans="1:13" ht="12.75">
      <c r="A397" s="91"/>
      <c r="B397" s="78"/>
      <c r="C397" s="4">
        <f>IF(C396&lt;9.97,0,VLOOKUP(C396,rfut,5,TRUE))</f>
        <v>0</v>
      </c>
      <c r="D397" s="4">
        <f>IF(D396&lt;179,0,VLOOKUP(D396,távol,4,TRUE))</f>
        <v>0</v>
      </c>
      <c r="E397" s="4">
        <f>IF(E396&lt;4,0,VLOOKUP(E396,kisl,2,TRUE))</f>
        <v>0</v>
      </c>
      <c r="F397" s="4">
        <f>IF(F396&lt;3,0,VLOOKUP(F396,súly,3,TRUE))</f>
        <v>0</v>
      </c>
      <c r="G397" s="4">
        <f>IF(G396&lt;fiú!$D$2,0,VLOOKUP(G396,hfut,3,TRUE))</f>
        <v>0</v>
      </c>
      <c r="H397" s="81"/>
      <c r="I397" s="103"/>
      <c r="J397" s="93"/>
      <c r="M397"/>
    </row>
    <row r="398" spans="1:13" ht="12.75">
      <c r="A398" s="91"/>
      <c r="B398" s="77"/>
      <c r="C398" s="37"/>
      <c r="D398" s="38"/>
      <c r="E398" s="37"/>
      <c r="F398" s="37"/>
      <c r="G398" s="40"/>
      <c r="H398" s="73">
        <f>SUM(C399:G399)</f>
        <v>0</v>
      </c>
      <c r="I398" s="102">
        <f>RANK(H398,Egyéni!$E$3:$E$324)</f>
        <v>20</v>
      </c>
      <c r="J398" s="93"/>
      <c r="M398"/>
    </row>
    <row r="399" spans="1:13" ht="12.75">
      <c r="A399" s="75"/>
      <c r="B399" s="79"/>
      <c r="C399" s="57">
        <f>IF(C398&lt;9.97,0,VLOOKUP(C398,rfut,5,TRUE))</f>
        <v>0</v>
      </c>
      <c r="D399" s="57">
        <f>IF(D398&lt;179,0,VLOOKUP(D398,távol,4,TRUE))</f>
        <v>0</v>
      </c>
      <c r="E399" s="57">
        <f>IF(E398&lt;4,0,VLOOKUP(E398,kisl,2,TRUE))</f>
        <v>0</v>
      </c>
      <c r="F399" s="57">
        <f>IF(F398&lt;3,0,VLOOKUP(F398,súly,3,TRUE))</f>
        <v>0</v>
      </c>
      <c r="G399" s="57">
        <f>IF(G398&lt;fiú!$D$2,0,VLOOKUP(G398,hfut,3,TRUE))</f>
        <v>0</v>
      </c>
      <c r="H399" s="74"/>
      <c r="I399" s="106"/>
      <c r="J399" s="93"/>
      <c r="M399"/>
    </row>
    <row r="400" spans="1:13" ht="12.75">
      <c r="A400" s="91"/>
      <c r="B400" s="100"/>
      <c r="C400" s="37"/>
      <c r="D400" s="38"/>
      <c r="E400" s="37"/>
      <c r="F400" s="37"/>
      <c r="G400" s="40"/>
      <c r="H400" s="80">
        <f>SUM(C401:G401)</f>
        <v>0</v>
      </c>
      <c r="I400" s="107">
        <f>RANK(H400,Egyéni!$E$3:$E$324)</f>
        <v>20</v>
      </c>
      <c r="J400" s="93"/>
      <c r="M400"/>
    </row>
    <row r="401" spans="1:13" ht="13.5" thickBot="1">
      <c r="A401" s="98"/>
      <c r="B401" s="101"/>
      <c r="C401" s="5">
        <f>IF(C400&lt;9.97,0,VLOOKUP(C400,rfut,5,TRUE))</f>
        <v>0</v>
      </c>
      <c r="D401" s="5">
        <f>IF(D400&lt;179,0,VLOOKUP(D400,távol,4,TRUE))</f>
        <v>0</v>
      </c>
      <c r="E401" s="5">
        <f>IF(E400&lt;4,0,VLOOKUP(E400,kisl,2,TRUE))</f>
        <v>0</v>
      </c>
      <c r="F401" s="5">
        <f>IF(F400&lt;3,0,VLOOKUP(F400,súly,3,TRUE))</f>
        <v>0</v>
      </c>
      <c r="G401" s="5">
        <f>IF(G400&lt;fiú!$D$2,0,VLOOKUP(G400,hfut,3,TRUE))</f>
        <v>0</v>
      </c>
      <c r="H401" s="99"/>
      <c r="I401" s="108"/>
      <c r="J401" s="94"/>
      <c r="M401"/>
    </row>
    <row r="402" ht="13.5" thickTop="1">
      <c r="M402"/>
    </row>
    <row r="403" ht="13.5" thickBot="1">
      <c r="M403"/>
    </row>
    <row r="404" spans="1:13" ht="26.25" thickTop="1">
      <c r="A404" s="95"/>
      <c r="B404" s="96"/>
      <c r="C404" s="97"/>
      <c r="D404" s="97"/>
      <c r="E404" s="97"/>
      <c r="F404" s="97"/>
      <c r="G404" s="97"/>
      <c r="H404" s="97"/>
      <c r="I404" s="104" t="s">
        <v>185</v>
      </c>
      <c r="J404" s="89">
        <f>RANK(J406,Csapat!$C$2:$C$24)</f>
        <v>4</v>
      </c>
      <c r="M404"/>
    </row>
    <row r="405" spans="1:13" ht="12.75" customHeight="1">
      <c r="A405" s="2" t="s">
        <v>1</v>
      </c>
      <c r="B405" s="19" t="s">
        <v>88</v>
      </c>
      <c r="C405" s="3" t="s">
        <v>92</v>
      </c>
      <c r="D405" s="3" t="s">
        <v>83</v>
      </c>
      <c r="E405" s="3" t="s">
        <v>85</v>
      </c>
      <c r="F405" s="3" t="s">
        <v>87</v>
      </c>
      <c r="G405" s="3" t="s">
        <v>86</v>
      </c>
      <c r="H405" s="3" t="s">
        <v>0</v>
      </c>
      <c r="I405" s="105"/>
      <c r="J405" s="90"/>
      <c r="M405"/>
    </row>
    <row r="406" spans="1:13" ht="12.75">
      <c r="A406" s="91"/>
      <c r="B406" s="77"/>
      <c r="C406" s="37"/>
      <c r="D406" s="38"/>
      <c r="E406" s="37"/>
      <c r="F406" s="37"/>
      <c r="G406" s="39"/>
      <c r="H406" s="80">
        <f>SUM(C407:G407)</f>
        <v>0</v>
      </c>
      <c r="I406" s="102">
        <f>RANK(H406,Egyéni!$E$3:$E$324)</f>
        <v>20</v>
      </c>
      <c r="J406" s="92">
        <f>SUM(H406:H417)-MIN(H406:H417)</f>
        <v>0</v>
      </c>
      <c r="M406"/>
    </row>
    <row r="407" spans="1:13" ht="12.75">
      <c r="A407" s="91"/>
      <c r="B407" s="78"/>
      <c r="C407" s="4">
        <f>IF(C406&lt;9.97,0,VLOOKUP(C406,rfut,5,TRUE))</f>
        <v>0</v>
      </c>
      <c r="D407" s="4">
        <f>IF(D406&lt;179,0,VLOOKUP(D406,távol,4,TRUE))</f>
        <v>0</v>
      </c>
      <c r="E407" s="4">
        <f>IF(E406&lt;4,0,VLOOKUP(E406,kisl,2,TRUE))</f>
        <v>0</v>
      </c>
      <c r="F407" s="4">
        <f>IF(F406&lt;3,0,VLOOKUP(F406,súly,3,TRUE))</f>
        <v>0</v>
      </c>
      <c r="G407" s="4">
        <f>IF(G406&lt;fiú!$D$2,0,VLOOKUP(G406,hfut,3,TRUE))</f>
        <v>0</v>
      </c>
      <c r="H407" s="81"/>
      <c r="I407" s="103"/>
      <c r="J407" s="93"/>
      <c r="M407"/>
    </row>
    <row r="408" spans="1:13" ht="12.75">
      <c r="A408" s="91"/>
      <c r="B408" s="77"/>
      <c r="C408" s="37"/>
      <c r="D408" s="38"/>
      <c r="E408" s="37"/>
      <c r="F408" s="37"/>
      <c r="G408" s="40"/>
      <c r="H408" s="80">
        <f>SUM(C409:G409)</f>
        <v>0</v>
      </c>
      <c r="I408" s="102">
        <f>RANK(H408,Egyéni!$E$3:$E$324)</f>
        <v>20</v>
      </c>
      <c r="J408" s="93"/>
      <c r="M408"/>
    </row>
    <row r="409" spans="1:13" ht="12.75">
      <c r="A409" s="91"/>
      <c r="B409" s="78"/>
      <c r="C409" s="4">
        <f>IF(C408&lt;9.97,0,VLOOKUP(C408,rfut,5,TRUE))</f>
        <v>0</v>
      </c>
      <c r="D409" s="4">
        <f>IF(D408&lt;179,0,VLOOKUP(D408,távol,4,TRUE))</f>
        <v>0</v>
      </c>
      <c r="E409" s="4">
        <f>IF(E408&lt;4,0,VLOOKUP(E408,kisl,2,TRUE))</f>
        <v>0</v>
      </c>
      <c r="F409" s="4">
        <f>IF(F408&lt;3,0,VLOOKUP(F408,súly,3,TRUE))</f>
        <v>0</v>
      </c>
      <c r="G409" s="4">
        <f>IF(G408&lt;fiú!$D$2,0,VLOOKUP(G408,hfut,3,TRUE))</f>
        <v>0</v>
      </c>
      <c r="H409" s="81"/>
      <c r="I409" s="103"/>
      <c r="J409" s="93"/>
      <c r="M409"/>
    </row>
    <row r="410" spans="1:13" ht="12.75">
      <c r="A410" s="91"/>
      <c r="B410" s="77"/>
      <c r="C410" s="37"/>
      <c r="D410" s="38"/>
      <c r="E410" s="37"/>
      <c r="F410" s="37"/>
      <c r="G410" s="40"/>
      <c r="H410" s="80">
        <f>SUM(C411:G411)</f>
        <v>0</v>
      </c>
      <c r="I410" s="102">
        <f>RANK(H410,Egyéni!$E$3:$E$324)</f>
        <v>20</v>
      </c>
      <c r="J410" s="93"/>
      <c r="M410"/>
    </row>
    <row r="411" spans="1:13" ht="12.75">
      <c r="A411" s="91"/>
      <c r="B411" s="78"/>
      <c r="C411" s="4">
        <f>IF(C410&lt;9.97,0,VLOOKUP(C410,rfut,5,TRUE))</f>
        <v>0</v>
      </c>
      <c r="D411" s="4">
        <f>IF(D410&lt;179,0,VLOOKUP(D410,távol,4,TRUE))</f>
        <v>0</v>
      </c>
      <c r="E411" s="4">
        <f>IF(E410&lt;4,0,VLOOKUP(E410,kisl,2,TRUE))</f>
        <v>0</v>
      </c>
      <c r="F411" s="4">
        <f>IF(F410&lt;3,0,VLOOKUP(F410,súly,3,TRUE))</f>
        <v>0</v>
      </c>
      <c r="G411" s="4">
        <f>IF(G410&lt;fiú!$D$2,0,VLOOKUP(G410,hfut,3,TRUE))</f>
        <v>0</v>
      </c>
      <c r="H411" s="81"/>
      <c r="I411" s="103"/>
      <c r="J411" s="93"/>
      <c r="M411"/>
    </row>
    <row r="412" spans="1:13" ht="12.75">
      <c r="A412" s="91"/>
      <c r="B412" s="77"/>
      <c r="C412" s="37"/>
      <c r="D412" s="38"/>
      <c r="E412" s="37"/>
      <c r="F412" s="37"/>
      <c r="G412" s="40"/>
      <c r="H412" s="80">
        <f>SUM(C413:G413)</f>
        <v>0</v>
      </c>
      <c r="I412" s="102">
        <f>RANK(H412,Egyéni!$E$3:$E$324)</f>
        <v>20</v>
      </c>
      <c r="J412" s="93"/>
      <c r="M412"/>
    </row>
    <row r="413" spans="1:13" ht="12.75">
      <c r="A413" s="91"/>
      <c r="B413" s="78"/>
      <c r="C413" s="4">
        <f>IF(C412&lt;9.97,0,VLOOKUP(C412,rfut,5,TRUE))</f>
        <v>0</v>
      </c>
      <c r="D413" s="4">
        <f>IF(D412&lt;179,0,VLOOKUP(D412,távol,4,TRUE))</f>
        <v>0</v>
      </c>
      <c r="E413" s="4">
        <f>IF(E412&lt;4,0,VLOOKUP(E412,kisl,2,TRUE))</f>
        <v>0</v>
      </c>
      <c r="F413" s="4">
        <f>IF(F412&lt;3,0,VLOOKUP(F412,súly,3,TRUE))</f>
        <v>0</v>
      </c>
      <c r="G413" s="4">
        <f>IF(G412&lt;fiú!$D$2,0,VLOOKUP(G412,hfut,3,TRUE))</f>
        <v>0</v>
      </c>
      <c r="H413" s="81"/>
      <c r="I413" s="103"/>
      <c r="J413" s="93"/>
      <c r="M413"/>
    </row>
    <row r="414" spans="1:13" ht="12.75">
      <c r="A414" s="91"/>
      <c r="B414" s="77"/>
      <c r="C414" s="37"/>
      <c r="D414" s="38"/>
      <c r="E414" s="37"/>
      <c r="F414" s="37"/>
      <c r="G414" s="40"/>
      <c r="H414" s="73">
        <f>SUM(C415:G415)</f>
        <v>0</v>
      </c>
      <c r="I414" s="102">
        <f>RANK(H414,Egyéni!$E$3:$E$324)</f>
        <v>20</v>
      </c>
      <c r="J414" s="93"/>
      <c r="M414"/>
    </row>
    <row r="415" spans="1:13" ht="12.75">
      <c r="A415" s="75"/>
      <c r="B415" s="79"/>
      <c r="C415" s="57">
        <f>IF(C414&lt;9.97,0,VLOOKUP(C414,rfut,5,TRUE))</f>
        <v>0</v>
      </c>
      <c r="D415" s="57">
        <f>IF(D414&lt;179,0,VLOOKUP(D414,távol,4,TRUE))</f>
        <v>0</v>
      </c>
      <c r="E415" s="57">
        <f>IF(E414&lt;4,0,VLOOKUP(E414,kisl,2,TRUE))</f>
        <v>0</v>
      </c>
      <c r="F415" s="57">
        <f>IF(F414&lt;3,0,VLOOKUP(F414,súly,3,TRUE))</f>
        <v>0</v>
      </c>
      <c r="G415" s="57">
        <f>IF(G414&lt;fiú!$D$2,0,VLOOKUP(G414,hfut,3,TRUE))</f>
        <v>0</v>
      </c>
      <c r="H415" s="74"/>
      <c r="I415" s="106"/>
      <c r="J415" s="93"/>
      <c r="M415"/>
    </row>
    <row r="416" spans="1:13" ht="12.75">
      <c r="A416" s="91"/>
      <c r="B416" s="100"/>
      <c r="C416" s="37"/>
      <c r="D416" s="38"/>
      <c r="E416" s="37"/>
      <c r="F416" s="37"/>
      <c r="G416" s="40"/>
      <c r="H416" s="80">
        <f>SUM(C417:G417)</f>
        <v>0</v>
      </c>
      <c r="I416" s="107">
        <f>RANK(H416,Egyéni!$E$3:$E$324)</f>
        <v>20</v>
      </c>
      <c r="J416" s="93"/>
      <c r="M416"/>
    </row>
    <row r="417" spans="1:13" ht="13.5" thickBot="1">
      <c r="A417" s="98"/>
      <c r="B417" s="101"/>
      <c r="C417" s="5">
        <f>IF(C416&lt;9.97,0,VLOOKUP(C416,rfut,5,TRUE))</f>
        <v>0</v>
      </c>
      <c r="D417" s="5">
        <f>IF(D416&lt;179,0,VLOOKUP(D416,távol,4,TRUE))</f>
        <v>0</v>
      </c>
      <c r="E417" s="5">
        <f>IF(E416&lt;4,0,VLOOKUP(E416,kisl,2,TRUE))</f>
        <v>0</v>
      </c>
      <c r="F417" s="5">
        <f>IF(F416&lt;3,0,VLOOKUP(F416,súly,3,TRUE))</f>
        <v>0</v>
      </c>
      <c r="G417" s="5">
        <f>IF(G416&lt;fiú!$D$2,0,VLOOKUP(G416,hfut,3,TRUE))</f>
        <v>0</v>
      </c>
      <c r="H417" s="99"/>
      <c r="I417" s="108"/>
      <c r="J417" s="94"/>
      <c r="M417"/>
    </row>
    <row r="418" ht="13.5" thickTop="1">
      <c r="M418"/>
    </row>
    <row r="419" ht="12.75">
      <c r="M419"/>
    </row>
    <row r="420" ht="12.75">
      <c r="M420"/>
    </row>
    <row r="421" ht="12.75">
      <c r="M421"/>
    </row>
    <row r="422" ht="12.75">
      <c r="M422"/>
    </row>
    <row r="423" ht="12.75">
      <c r="M423"/>
    </row>
    <row r="424" ht="12.75">
      <c r="M424"/>
    </row>
    <row r="425" ht="12.75">
      <c r="M425"/>
    </row>
    <row r="426" ht="12.75">
      <c r="M426"/>
    </row>
    <row r="427" ht="12.75">
      <c r="M427"/>
    </row>
    <row r="428" ht="12.75">
      <c r="M428"/>
    </row>
    <row r="429" ht="12.75">
      <c r="M429"/>
    </row>
    <row r="430" ht="12.75">
      <c r="M430"/>
    </row>
    <row r="431" ht="12.75">
      <c r="M431"/>
    </row>
    <row r="432" ht="12.75">
      <c r="M432"/>
    </row>
    <row r="433" ht="12.75">
      <c r="M433"/>
    </row>
    <row r="434" ht="12.75">
      <c r="M434"/>
    </row>
    <row r="435" ht="12.75">
      <c r="M435"/>
    </row>
    <row r="436" ht="12.75">
      <c r="M436"/>
    </row>
    <row r="437" ht="12.75">
      <c r="M437"/>
    </row>
    <row r="438" ht="12.75">
      <c r="M438"/>
    </row>
    <row r="439" ht="12.75">
      <c r="M439"/>
    </row>
    <row r="440" ht="12.75">
      <c r="M440"/>
    </row>
    <row r="441" ht="12.75">
      <c r="M441"/>
    </row>
    <row r="442" ht="12.75">
      <c r="M442"/>
    </row>
    <row r="443" ht="12.75">
      <c r="M443"/>
    </row>
    <row r="444" ht="12.75">
      <c r="M444"/>
    </row>
    <row r="445" ht="12.75">
      <c r="M445"/>
    </row>
    <row r="446" ht="12.75">
      <c r="M446"/>
    </row>
    <row r="447" ht="12.75">
      <c r="M447"/>
    </row>
    <row r="448" ht="12.75">
      <c r="M448"/>
    </row>
    <row r="449" ht="12.75">
      <c r="M449"/>
    </row>
    <row r="450" ht="12.75">
      <c r="M450"/>
    </row>
    <row r="451" ht="12.75">
      <c r="M451"/>
    </row>
    <row r="452" ht="12.75">
      <c r="M452"/>
    </row>
    <row r="453" ht="12.75">
      <c r="M453"/>
    </row>
    <row r="454" ht="12.75">
      <c r="M454"/>
    </row>
    <row r="455" ht="12.75">
      <c r="M455"/>
    </row>
    <row r="456" ht="12.75">
      <c r="M456"/>
    </row>
    <row r="457" ht="12.75">
      <c r="M457"/>
    </row>
    <row r="458" ht="12.75">
      <c r="M458"/>
    </row>
    <row r="459" ht="12.75">
      <c r="M459"/>
    </row>
    <row r="460" ht="12.75">
      <c r="M460"/>
    </row>
    <row r="461" ht="12.75">
      <c r="M461"/>
    </row>
    <row r="462" ht="12.75">
      <c r="M462"/>
    </row>
    <row r="463" ht="12.75">
      <c r="M463"/>
    </row>
    <row r="464" ht="12.75">
      <c r="M464"/>
    </row>
    <row r="465" ht="12.75">
      <c r="M465"/>
    </row>
    <row r="466" ht="12.75">
      <c r="M466"/>
    </row>
    <row r="467" ht="12.75">
      <c r="M467"/>
    </row>
    <row r="468" ht="12.75">
      <c r="M468"/>
    </row>
    <row r="469" ht="12.75">
      <c r="M469"/>
    </row>
    <row r="470" ht="12.75">
      <c r="M470"/>
    </row>
    <row r="471" ht="12.75">
      <c r="M471"/>
    </row>
    <row r="472" ht="12.75">
      <c r="M472"/>
    </row>
    <row r="473" ht="12.75">
      <c r="M473"/>
    </row>
  </sheetData>
  <sheetProtection password="E9F1" sheet="1" objects="1" scenarios="1" selectLockedCells="1"/>
  <protectedRanges>
    <protectedRange password="CC06" sqref="C5:G5 C9:G9 C13:G13 C19:G19 C11:G11 C15:G15 C17:G17 H4:I49 J52:J53 C21:G21 C405:I405 C25:G25 C23:G23 C27:G27 C55:G55 C31:G31 C273:G273 C29:G29 C57:G57 C59:G59 C61:G61 C207:G207 C7:G7 C413:G413 C3:I3 C63:G63 C53:I53 H406:J417 H54:J65 C71:G71 C65:G65 C73:G73 C75:G75 C77:G77 C79:G79 C69:I69 J68:J69 H70:J81 C87:G87 C81:G81 C89:G89 C91:G91 C93:G93 C95:G95 C85:I85 J84:J85 H86:J97 C103:G103 C97:G97 C105:G105 C107:G107 C109:G109 C111:G111 C101:I101 J100:J101 H102:J113 C119:G119 C113:G113 C121:G121 C123:G123 C125:G125 C127:G127 C117:I117 J116:J117 H118:J129 C135:G135 C129:G129 C137:G137 C139:G139 C141:G141 C143:G143 C133:I133 J132:J133 H134:J145 C151:G151 C145:G145 C153:G153 C155:G155 C157:G157 C159:G159 C149:I149 J148:J149 H150:J161 C167:G167 C161:G161 C169:G169 C171:G171 C173:G173 C175:G175 C165:I165 J164:J165 H166:J177 C183:G183 C177:G177 C185:G185 C187:G187 C189:G189 C191:G191 C181:I181 J180:J181 H182:J193 C199:G199 C193:G193 C201:G201 C203:G203 C205:G205 C209:G209 C223:G223 C197:I197 J196:J197 H198:J209 C215:G215 C217:G217 C219:G219 C221:G221 C225:G225 C239:G239 C213:I213 J212:J213 H214:J225 C231:G231 C233:G233 C235:G235 C237:G237 C241:G241 C255:G255 C229:I229 J228:J229 H230:J241 C247:G247 C249:G249 C251:G251 C253:G253 C257:G257 C271:G271 C245:I245 J244:J245 H246:J257 C263:G263 C265:G265 C267:G267 C269:G269 C33:G33 C35:G35 C37:G37 C41:G41 C39:G39 C43:G43 C47:G47 C45:G45 C49:G49 C289:G289 C287:G287 C261:I261 J260:J261 H262:J273 C279:G279 C281:G281 C283:G283 C285:G285 C305:G305 C303:G303 C277:I277 J276:J277 H278:J289 C295:G295 C297:G297 C299:G299 C301:G301 C321:G321 C319:G319 C293:I293 J292:J293 H294:J305 C311:G311 C313:G313 C315:G315 C317:G317 C337:G337 C335:G335 C309:I309 J308:J309 H310:J321 C327:G327 C329:G329 C331:G331 C333:G333 C353:G353 C351:G351 C325:I325 J324:J325 H326:J337 C343:G343 C345:G345 C347:G347 C349:G349 C369:G369 C367:G367 C341:I341 J340:J341 H342:J353 C359:G359 C361:G361 C363:G363 C365:G365 C385:G385 C383:G383 C357:I357 J356:J357 H358:J369 C375:G375 C377:G377 C379:G379 C381:G381 C401:G401 C399:G399 C373:I373 J372:J373 H374:J385 C391:G391 C393:G393 C395:G395 C397:G397 C417:G417 C415:G415 C389:I389 J388:J389 H390:J401 C407:G407 C409:G409 C411:G411 J2:J49 J404:J405" name="Tartom?ny1"/>
  </protectedRanges>
  <mergeCells count="762">
    <mergeCell ref="I416:I417"/>
    <mergeCell ref="I408:I409"/>
    <mergeCell ref="I410:I411"/>
    <mergeCell ref="I412:I413"/>
    <mergeCell ref="I414:I415"/>
    <mergeCell ref="I396:I397"/>
    <mergeCell ref="I398:I399"/>
    <mergeCell ref="I400:I401"/>
    <mergeCell ref="I406:I407"/>
    <mergeCell ref="I404:I405"/>
    <mergeCell ref="I384:I385"/>
    <mergeCell ref="I390:I391"/>
    <mergeCell ref="I392:I393"/>
    <mergeCell ref="I394:I395"/>
    <mergeCell ref="I376:I377"/>
    <mergeCell ref="I378:I379"/>
    <mergeCell ref="I380:I381"/>
    <mergeCell ref="I382:I383"/>
    <mergeCell ref="I388:I389"/>
    <mergeCell ref="I364:I365"/>
    <mergeCell ref="I366:I367"/>
    <mergeCell ref="I368:I369"/>
    <mergeCell ref="I374:I375"/>
    <mergeCell ref="I352:I353"/>
    <mergeCell ref="I358:I359"/>
    <mergeCell ref="I360:I361"/>
    <mergeCell ref="I362:I363"/>
    <mergeCell ref="I372:I373"/>
    <mergeCell ref="I356:I357"/>
    <mergeCell ref="I346:I347"/>
    <mergeCell ref="I348:I349"/>
    <mergeCell ref="I350:I351"/>
    <mergeCell ref="I332:I333"/>
    <mergeCell ref="I334:I335"/>
    <mergeCell ref="I336:I337"/>
    <mergeCell ref="I342:I343"/>
    <mergeCell ref="I340:I341"/>
    <mergeCell ref="I304:I305"/>
    <mergeCell ref="I310:I311"/>
    <mergeCell ref="I312:I313"/>
    <mergeCell ref="I314:I315"/>
    <mergeCell ref="I296:I297"/>
    <mergeCell ref="I298:I299"/>
    <mergeCell ref="I300:I301"/>
    <mergeCell ref="I302:I303"/>
    <mergeCell ref="I308:I309"/>
    <mergeCell ref="I284:I285"/>
    <mergeCell ref="I286:I287"/>
    <mergeCell ref="I288:I289"/>
    <mergeCell ref="I294:I295"/>
    <mergeCell ref="I272:I273"/>
    <mergeCell ref="I278:I279"/>
    <mergeCell ref="I280:I281"/>
    <mergeCell ref="I282:I283"/>
    <mergeCell ref="I292:I293"/>
    <mergeCell ref="I236:I237"/>
    <mergeCell ref="I238:I239"/>
    <mergeCell ref="I240:I241"/>
    <mergeCell ref="I246:I247"/>
    <mergeCell ref="I248:I249"/>
    <mergeCell ref="I250:I251"/>
    <mergeCell ref="I244:I245"/>
    <mergeCell ref="I224:I225"/>
    <mergeCell ref="I230:I231"/>
    <mergeCell ref="I232:I233"/>
    <mergeCell ref="I234:I235"/>
    <mergeCell ref="I216:I217"/>
    <mergeCell ref="I218:I219"/>
    <mergeCell ref="I220:I221"/>
    <mergeCell ref="I222:I223"/>
    <mergeCell ref="I206:I207"/>
    <mergeCell ref="I208:I209"/>
    <mergeCell ref="I214:I215"/>
    <mergeCell ref="I176:I177"/>
    <mergeCell ref="I182:I183"/>
    <mergeCell ref="I184:I185"/>
    <mergeCell ref="I186:I187"/>
    <mergeCell ref="I192:I193"/>
    <mergeCell ref="I198:I199"/>
    <mergeCell ref="I152:I153"/>
    <mergeCell ref="I154:I155"/>
    <mergeCell ref="I172:I173"/>
    <mergeCell ref="I174:I175"/>
    <mergeCell ref="I156:I157"/>
    <mergeCell ref="I158:I159"/>
    <mergeCell ref="I160:I161"/>
    <mergeCell ref="I166:I167"/>
    <mergeCell ref="I168:I169"/>
    <mergeCell ref="I170:I171"/>
    <mergeCell ref="I102:I103"/>
    <mergeCell ref="I104:I105"/>
    <mergeCell ref="I106:I107"/>
    <mergeCell ref="I116:I117"/>
    <mergeCell ref="I136:I137"/>
    <mergeCell ref="I138:I139"/>
    <mergeCell ref="I120:I121"/>
    <mergeCell ref="I108:I109"/>
    <mergeCell ref="I110:I111"/>
    <mergeCell ref="I112:I113"/>
    <mergeCell ref="I118:I119"/>
    <mergeCell ref="I140:I141"/>
    <mergeCell ref="I142:I143"/>
    <mergeCell ref="I122:I123"/>
    <mergeCell ref="I124:I125"/>
    <mergeCell ref="I126:I127"/>
    <mergeCell ref="I260:I261"/>
    <mergeCell ref="I276:I277"/>
    <mergeCell ref="I264:I265"/>
    <mergeCell ref="I266:I267"/>
    <mergeCell ref="I268:I269"/>
    <mergeCell ref="I270:I271"/>
    <mergeCell ref="I62:I63"/>
    <mergeCell ref="I64:I65"/>
    <mergeCell ref="I88:I89"/>
    <mergeCell ref="I90:I91"/>
    <mergeCell ref="I92:I93"/>
    <mergeCell ref="I78:I79"/>
    <mergeCell ref="I86:I87"/>
    <mergeCell ref="I316:I317"/>
    <mergeCell ref="I318:I319"/>
    <mergeCell ref="I320:I321"/>
    <mergeCell ref="I326:I327"/>
    <mergeCell ref="I328:I329"/>
    <mergeCell ref="I344:I345"/>
    <mergeCell ref="I330:I331"/>
    <mergeCell ref="I324:I325"/>
    <mergeCell ref="I252:I253"/>
    <mergeCell ref="I254:I255"/>
    <mergeCell ref="I256:I257"/>
    <mergeCell ref="I262:I263"/>
    <mergeCell ref="I180:I181"/>
    <mergeCell ref="I196:I197"/>
    <mergeCell ref="I212:I213"/>
    <mergeCell ref="I228:I229"/>
    <mergeCell ref="I188:I189"/>
    <mergeCell ref="I190:I191"/>
    <mergeCell ref="I144:I145"/>
    <mergeCell ref="I150:I151"/>
    <mergeCell ref="I134:I135"/>
    <mergeCell ref="I148:I149"/>
    <mergeCell ref="I68:I69"/>
    <mergeCell ref="I84:I85"/>
    <mergeCell ref="I100:I101"/>
    <mergeCell ref="I72:I73"/>
    <mergeCell ref="I74:I75"/>
    <mergeCell ref="I76:I77"/>
    <mergeCell ref="I32:I33"/>
    <mergeCell ref="I34:I35"/>
    <mergeCell ref="I36:I37"/>
    <mergeCell ref="I38:I39"/>
    <mergeCell ref="I128:I129"/>
    <mergeCell ref="I70:I71"/>
    <mergeCell ref="I54:I55"/>
    <mergeCell ref="I56:I57"/>
    <mergeCell ref="I58:I59"/>
    <mergeCell ref="I60:I61"/>
    <mergeCell ref="I52:I53"/>
    <mergeCell ref="I2:I3"/>
    <mergeCell ref="I4:I5"/>
    <mergeCell ref="I6:I7"/>
    <mergeCell ref="I8:I9"/>
    <mergeCell ref="I24:I25"/>
    <mergeCell ref="I26:I27"/>
    <mergeCell ref="I18:I19"/>
    <mergeCell ref="I20:I21"/>
    <mergeCell ref="I22:I23"/>
    <mergeCell ref="A416:A417"/>
    <mergeCell ref="B416:B417"/>
    <mergeCell ref="H416:H417"/>
    <mergeCell ref="I10:I11"/>
    <mergeCell ref="I12:I13"/>
    <mergeCell ref="I14:I15"/>
    <mergeCell ref="I16:I17"/>
    <mergeCell ref="I28:I29"/>
    <mergeCell ref="I30:I31"/>
    <mergeCell ref="I80:I81"/>
    <mergeCell ref="H410:H411"/>
    <mergeCell ref="A412:A413"/>
    <mergeCell ref="B412:B413"/>
    <mergeCell ref="H412:H413"/>
    <mergeCell ref="A404:H404"/>
    <mergeCell ref="A414:A415"/>
    <mergeCell ref="B414:B415"/>
    <mergeCell ref="H414:H415"/>
    <mergeCell ref="J404:J405"/>
    <mergeCell ref="A406:A407"/>
    <mergeCell ref="B406:B407"/>
    <mergeCell ref="H406:H407"/>
    <mergeCell ref="J406:J417"/>
    <mergeCell ref="A408:A409"/>
    <mergeCell ref="B408:B409"/>
    <mergeCell ref="H408:H409"/>
    <mergeCell ref="A410:A411"/>
    <mergeCell ref="B410:B411"/>
    <mergeCell ref="A400:A401"/>
    <mergeCell ref="B400:B401"/>
    <mergeCell ref="H400:H401"/>
    <mergeCell ref="H392:H393"/>
    <mergeCell ref="A394:A395"/>
    <mergeCell ref="B394:B395"/>
    <mergeCell ref="H396:H397"/>
    <mergeCell ref="A384:A385"/>
    <mergeCell ref="B384:B385"/>
    <mergeCell ref="H384:H385"/>
    <mergeCell ref="A388:H388"/>
    <mergeCell ref="A398:A399"/>
    <mergeCell ref="B398:B399"/>
    <mergeCell ref="H398:H399"/>
    <mergeCell ref="J388:J389"/>
    <mergeCell ref="A390:A391"/>
    <mergeCell ref="B390:B391"/>
    <mergeCell ref="H390:H391"/>
    <mergeCell ref="J390:J401"/>
    <mergeCell ref="A392:A393"/>
    <mergeCell ref="B392:B393"/>
    <mergeCell ref="H394:H395"/>
    <mergeCell ref="A396:A397"/>
    <mergeCell ref="B396:B397"/>
    <mergeCell ref="H378:H379"/>
    <mergeCell ref="A380:A381"/>
    <mergeCell ref="B380:B381"/>
    <mergeCell ref="H380:H381"/>
    <mergeCell ref="A372:H372"/>
    <mergeCell ref="A382:A383"/>
    <mergeCell ref="B382:B383"/>
    <mergeCell ref="H382:H383"/>
    <mergeCell ref="J372:J373"/>
    <mergeCell ref="A374:A375"/>
    <mergeCell ref="B374:B375"/>
    <mergeCell ref="H374:H375"/>
    <mergeCell ref="J374:J385"/>
    <mergeCell ref="A376:A377"/>
    <mergeCell ref="B376:B377"/>
    <mergeCell ref="H376:H377"/>
    <mergeCell ref="A378:A379"/>
    <mergeCell ref="B378:B379"/>
    <mergeCell ref="A368:A369"/>
    <mergeCell ref="B368:B369"/>
    <mergeCell ref="H368:H369"/>
    <mergeCell ref="H360:H361"/>
    <mergeCell ref="A362:A363"/>
    <mergeCell ref="B362:B363"/>
    <mergeCell ref="H364:H365"/>
    <mergeCell ref="A352:A353"/>
    <mergeCell ref="B352:B353"/>
    <mergeCell ref="H352:H353"/>
    <mergeCell ref="A356:H356"/>
    <mergeCell ref="A366:A367"/>
    <mergeCell ref="B366:B367"/>
    <mergeCell ref="H366:H367"/>
    <mergeCell ref="J356:J357"/>
    <mergeCell ref="A358:A359"/>
    <mergeCell ref="B358:B359"/>
    <mergeCell ref="H358:H359"/>
    <mergeCell ref="J358:J369"/>
    <mergeCell ref="A360:A361"/>
    <mergeCell ref="B360:B361"/>
    <mergeCell ref="H362:H363"/>
    <mergeCell ref="A364:A365"/>
    <mergeCell ref="B364:B365"/>
    <mergeCell ref="H346:H347"/>
    <mergeCell ref="A348:A349"/>
    <mergeCell ref="B348:B349"/>
    <mergeCell ref="H348:H349"/>
    <mergeCell ref="A340:H340"/>
    <mergeCell ref="A350:A351"/>
    <mergeCell ref="B350:B351"/>
    <mergeCell ref="H350:H351"/>
    <mergeCell ref="J340:J341"/>
    <mergeCell ref="A342:A343"/>
    <mergeCell ref="B342:B343"/>
    <mergeCell ref="H342:H343"/>
    <mergeCell ref="J342:J353"/>
    <mergeCell ref="A344:A345"/>
    <mergeCell ref="B344:B345"/>
    <mergeCell ref="H344:H345"/>
    <mergeCell ref="A346:A347"/>
    <mergeCell ref="B346:B347"/>
    <mergeCell ref="A336:A337"/>
    <mergeCell ref="B336:B337"/>
    <mergeCell ref="H336:H337"/>
    <mergeCell ref="H328:H329"/>
    <mergeCell ref="A330:A331"/>
    <mergeCell ref="B330:B331"/>
    <mergeCell ref="H332:H333"/>
    <mergeCell ref="A320:A321"/>
    <mergeCell ref="B320:B321"/>
    <mergeCell ref="H320:H321"/>
    <mergeCell ref="A324:H324"/>
    <mergeCell ref="A334:A335"/>
    <mergeCell ref="B334:B335"/>
    <mergeCell ref="H334:H335"/>
    <mergeCell ref="J324:J325"/>
    <mergeCell ref="A326:A327"/>
    <mergeCell ref="B326:B327"/>
    <mergeCell ref="H326:H327"/>
    <mergeCell ref="J326:J337"/>
    <mergeCell ref="A328:A329"/>
    <mergeCell ref="B328:B329"/>
    <mergeCell ref="H330:H331"/>
    <mergeCell ref="A332:A333"/>
    <mergeCell ref="B332:B333"/>
    <mergeCell ref="H314:H315"/>
    <mergeCell ref="A316:A317"/>
    <mergeCell ref="B316:B317"/>
    <mergeCell ref="H316:H317"/>
    <mergeCell ref="A308:H308"/>
    <mergeCell ref="A318:A319"/>
    <mergeCell ref="B318:B319"/>
    <mergeCell ref="H318:H319"/>
    <mergeCell ref="J308:J309"/>
    <mergeCell ref="A310:A311"/>
    <mergeCell ref="B310:B311"/>
    <mergeCell ref="H310:H311"/>
    <mergeCell ref="J310:J321"/>
    <mergeCell ref="A312:A313"/>
    <mergeCell ref="B312:B313"/>
    <mergeCell ref="H312:H313"/>
    <mergeCell ref="A314:A315"/>
    <mergeCell ref="B314:B315"/>
    <mergeCell ref="A304:A305"/>
    <mergeCell ref="B304:B305"/>
    <mergeCell ref="H304:H305"/>
    <mergeCell ref="H296:H297"/>
    <mergeCell ref="A298:A299"/>
    <mergeCell ref="B298:B299"/>
    <mergeCell ref="H300:H301"/>
    <mergeCell ref="A288:A289"/>
    <mergeCell ref="B288:B289"/>
    <mergeCell ref="H288:H289"/>
    <mergeCell ref="A292:H292"/>
    <mergeCell ref="A302:A303"/>
    <mergeCell ref="B302:B303"/>
    <mergeCell ref="H302:H303"/>
    <mergeCell ref="J292:J293"/>
    <mergeCell ref="A294:A295"/>
    <mergeCell ref="B294:B295"/>
    <mergeCell ref="H294:H295"/>
    <mergeCell ref="J294:J305"/>
    <mergeCell ref="A296:A297"/>
    <mergeCell ref="B296:B297"/>
    <mergeCell ref="H298:H299"/>
    <mergeCell ref="A300:A301"/>
    <mergeCell ref="B300:B301"/>
    <mergeCell ref="H282:H283"/>
    <mergeCell ref="A284:A285"/>
    <mergeCell ref="B284:B285"/>
    <mergeCell ref="H284:H285"/>
    <mergeCell ref="A276:H276"/>
    <mergeCell ref="A286:A287"/>
    <mergeCell ref="B286:B287"/>
    <mergeCell ref="H286:H287"/>
    <mergeCell ref="J276:J277"/>
    <mergeCell ref="A278:A279"/>
    <mergeCell ref="B278:B279"/>
    <mergeCell ref="H278:H279"/>
    <mergeCell ref="J278:J289"/>
    <mergeCell ref="A280:A281"/>
    <mergeCell ref="B280:B281"/>
    <mergeCell ref="H280:H281"/>
    <mergeCell ref="A282:A283"/>
    <mergeCell ref="B282:B283"/>
    <mergeCell ref="A48:A49"/>
    <mergeCell ref="B48:B49"/>
    <mergeCell ref="H48:H49"/>
    <mergeCell ref="J48:J49"/>
    <mergeCell ref="I48:I49"/>
    <mergeCell ref="A46:A47"/>
    <mergeCell ref="B46:B47"/>
    <mergeCell ref="H46:H47"/>
    <mergeCell ref="J46:J47"/>
    <mergeCell ref="I46:I47"/>
    <mergeCell ref="A44:A45"/>
    <mergeCell ref="B44:B45"/>
    <mergeCell ref="H44:H45"/>
    <mergeCell ref="J44:J45"/>
    <mergeCell ref="I44:I45"/>
    <mergeCell ref="A42:A43"/>
    <mergeCell ref="B42:B43"/>
    <mergeCell ref="H42:H43"/>
    <mergeCell ref="J42:J43"/>
    <mergeCell ref="I42:I43"/>
    <mergeCell ref="A40:A41"/>
    <mergeCell ref="B40:B41"/>
    <mergeCell ref="H40:H41"/>
    <mergeCell ref="J40:J41"/>
    <mergeCell ref="I40:I41"/>
    <mergeCell ref="A38:A39"/>
    <mergeCell ref="B38:B39"/>
    <mergeCell ref="H38:H39"/>
    <mergeCell ref="J38:J39"/>
    <mergeCell ref="A36:A37"/>
    <mergeCell ref="B36:B37"/>
    <mergeCell ref="H36:H37"/>
    <mergeCell ref="J36:J37"/>
    <mergeCell ref="A34:A35"/>
    <mergeCell ref="B34:B35"/>
    <mergeCell ref="H34:H35"/>
    <mergeCell ref="J34:J35"/>
    <mergeCell ref="H272:H273"/>
    <mergeCell ref="B270:B271"/>
    <mergeCell ref="B272:B273"/>
    <mergeCell ref="B264:B265"/>
    <mergeCell ref="H264:H265"/>
    <mergeCell ref="A266:A267"/>
    <mergeCell ref="B268:B269"/>
    <mergeCell ref="H268:H269"/>
    <mergeCell ref="A256:A257"/>
    <mergeCell ref="H256:H257"/>
    <mergeCell ref="A260:H260"/>
    <mergeCell ref="A270:A271"/>
    <mergeCell ref="H270:H271"/>
    <mergeCell ref="B256:B257"/>
    <mergeCell ref="J260:J261"/>
    <mergeCell ref="A262:A263"/>
    <mergeCell ref="B262:B263"/>
    <mergeCell ref="H262:H263"/>
    <mergeCell ref="J262:J273"/>
    <mergeCell ref="A264:A265"/>
    <mergeCell ref="B266:B267"/>
    <mergeCell ref="H266:H267"/>
    <mergeCell ref="A268:A269"/>
    <mergeCell ref="A272:A273"/>
    <mergeCell ref="H250:H251"/>
    <mergeCell ref="A252:A253"/>
    <mergeCell ref="B252:B253"/>
    <mergeCell ref="H252:H253"/>
    <mergeCell ref="A244:H244"/>
    <mergeCell ref="A254:A255"/>
    <mergeCell ref="H254:H255"/>
    <mergeCell ref="B254:B255"/>
    <mergeCell ref="J244:J245"/>
    <mergeCell ref="A246:A247"/>
    <mergeCell ref="B246:B247"/>
    <mergeCell ref="H246:H247"/>
    <mergeCell ref="J246:J257"/>
    <mergeCell ref="A248:A249"/>
    <mergeCell ref="B248:B249"/>
    <mergeCell ref="H248:H249"/>
    <mergeCell ref="A250:A251"/>
    <mergeCell ref="B250:B251"/>
    <mergeCell ref="H240:H241"/>
    <mergeCell ref="B238:B239"/>
    <mergeCell ref="B240:B241"/>
    <mergeCell ref="B232:B233"/>
    <mergeCell ref="H232:H233"/>
    <mergeCell ref="A234:A235"/>
    <mergeCell ref="B236:B237"/>
    <mergeCell ref="H236:H237"/>
    <mergeCell ref="A224:A225"/>
    <mergeCell ref="H224:H225"/>
    <mergeCell ref="A228:H228"/>
    <mergeCell ref="A238:A239"/>
    <mergeCell ref="H238:H239"/>
    <mergeCell ref="B224:B225"/>
    <mergeCell ref="J228:J229"/>
    <mergeCell ref="A230:A231"/>
    <mergeCell ref="B230:B231"/>
    <mergeCell ref="H230:H231"/>
    <mergeCell ref="J230:J241"/>
    <mergeCell ref="A232:A233"/>
    <mergeCell ref="B234:B235"/>
    <mergeCell ref="H234:H235"/>
    <mergeCell ref="A236:A237"/>
    <mergeCell ref="A240:A241"/>
    <mergeCell ref="H218:H219"/>
    <mergeCell ref="A220:A221"/>
    <mergeCell ref="B220:B221"/>
    <mergeCell ref="H220:H221"/>
    <mergeCell ref="A212:H212"/>
    <mergeCell ref="A222:A223"/>
    <mergeCell ref="H222:H223"/>
    <mergeCell ref="B222:B223"/>
    <mergeCell ref="J212:J213"/>
    <mergeCell ref="A214:A215"/>
    <mergeCell ref="B214:B215"/>
    <mergeCell ref="H214:H215"/>
    <mergeCell ref="J214:J225"/>
    <mergeCell ref="A216:A217"/>
    <mergeCell ref="B216:B217"/>
    <mergeCell ref="H216:H217"/>
    <mergeCell ref="A218:A219"/>
    <mergeCell ref="B218:B219"/>
    <mergeCell ref="J30:J31"/>
    <mergeCell ref="J32:J33"/>
    <mergeCell ref="J22:J23"/>
    <mergeCell ref="J24:J25"/>
    <mergeCell ref="J26:J27"/>
    <mergeCell ref="J28:J29"/>
    <mergeCell ref="J12:J13"/>
    <mergeCell ref="J14:J15"/>
    <mergeCell ref="J16:J17"/>
    <mergeCell ref="J18:J19"/>
    <mergeCell ref="J4:J5"/>
    <mergeCell ref="J6:J7"/>
    <mergeCell ref="J8:J9"/>
    <mergeCell ref="J10:J11"/>
    <mergeCell ref="B16:B17"/>
    <mergeCell ref="B18:B19"/>
    <mergeCell ref="H4:H5"/>
    <mergeCell ref="H6:H7"/>
    <mergeCell ref="H8:H9"/>
    <mergeCell ref="H10:H11"/>
    <mergeCell ref="H12:H13"/>
    <mergeCell ref="H14:H15"/>
    <mergeCell ref="H16:H17"/>
    <mergeCell ref="H18:H19"/>
    <mergeCell ref="B8:B9"/>
    <mergeCell ref="B10:B11"/>
    <mergeCell ref="B12:B13"/>
    <mergeCell ref="B14:B15"/>
    <mergeCell ref="A6:A7"/>
    <mergeCell ref="A4:A5"/>
    <mergeCell ref="B4:B5"/>
    <mergeCell ref="B6:B7"/>
    <mergeCell ref="A14:A15"/>
    <mergeCell ref="A12:A13"/>
    <mergeCell ref="A10:A11"/>
    <mergeCell ref="A8:A9"/>
    <mergeCell ref="A68:H68"/>
    <mergeCell ref="J68:J69"/>
    <mergeCell ref="A70:A71"/>
    <mergeCell ref="B70:B71"/>
    <mergeCell ref="H70:H71"/>
    <mergeCell ref="J70:J81"/>
    <mergeCell ref="A72:A73"/>
    <mergeCell ref="B72:B73"/>
    <mergeCell ref="H72:H73"/>
    <mergeCell ref="A74:A75"/>
    <mergeCell ref="B74:B75"/>
    <mergeCell ref="H74:H75"/>
    <mergeCell ref="A76:A77"/>
    <mergeCell ref="B76:B77"/>
    <mergeCell ref="H76:H77"/>
    <mergeCell ref="A78:A79"/>
    <mergeCell ref="H78:H79"/>
    <mergeCell ref="A80:A81"/>
    <mergeCell ref="H80:H81"/>
    <mergeCell ref="B78:B79"/>
    <mergeCell ref="B80:B81"/>
    <mergeCell ref="A84:H84"/>
    <mergeCell ref="J84:J85"/>
    <mergeCell ref="A86:A87"/>
    <mergeCell ref="B86:B87"/>
    <mergeCell ref="H86:H87"/>
    <mergeCell ref="J86:J97"/>
    <mergeCell ref="A88:A89"/>
    <mergeCell ref="B88:B89"/>
    <mergeCell ref="H88:H89"/>
    <mergeCell ref="A90:A91"/>
    <mergeCell ref="B90:B91"/>
    <mergeCell ref="H90:H91"/>
    <mergeCell ref="A92:A93"/>
    <mergeCell ref="B92:B93"/>
    <mergeCell ref="H92:H93"/>
    <mergeCell ref="A94:A95"/>
    <mergeCell ref="H94:H95"/>
    <mergeCell ref="A96:A97"/>
    <mergeCell ref="H96:H97"/>
    <mergeCell ref="B94:B95"/>
    <mergeCell ref="B96:B97"/>
    <mergeCell ref="A100:H100"/>
    <mergeCell ref="J100:J101"/>
    <mergeCell ref="I94:I95"/>
    <mergeCell ref="I96:I97"/>
    <mergeCell ref="A102:A103"/>
    <mergeCell ref="B102:B103"/>
    <mergeCell ref="H102:H103"/>
    <mergeCell ref="J102:J113"/>
    <mergeCell ref="A104:A105"/>
    <mergeCell ref="B104:B105"/>
    <mergeCell ref="H104:H105"/>
    <mergeCell ref="A106:A107"/>
    <mergeCell ref="B106:B107"/>
    <mergeCell ref="H106:H107"/>
    <mergeCell ref="A108:A109"/>
    <mergeCell ref="B108:B109"/>
    <mergeCell ref="H108:H109"/>
    <mergeCell ref="A110:A111"/>
    <mergeCell ref="H110:H111"/>
    <mergeCell ref="A112:A113"/>
    <mergeCell ref="H112:H113"/>
    <mergeCell ref="B110:B111"/>
    <mergeCell ref="B112:B113"/>
    <mergeCell ref="A116:H116"/>
    <mergeCell ref="J116:J117"/>
    <mergeCell ref="A118:A119"/>
    <mergeCell ref="B118:B119"/>
    <mergeCell ref="H118:H119"/>
    <mergeCell ref="J118:J129"/>
    <mergeCell ref="A120:A121"/>
    <mergeCell ref="B120:B121"/>
    <mergeCell ref="H120:H121"/>
    <mergeCell ref="A122:A123"/>
    <mergeCell ref="B122:B123"/>
    <mergeCell ref="H122:H123"/>
    <mergeCell ref="A124:A125"/>
    <mergeCell ref="B124:B125"/>
    <mergeCell ref="H124:H125"/>
    <mergeCell ref="A126:A127"/>
    <mergeCell ref="H126:H127"/>
    <mergeCell ref="A128:A129"/>
    <mergeCell ref="H128:H129"/>
    <mergeCell ref="B126:B127"/>
    <mergeCell ref="B128:B129"/>
    <mergeCell ref="A132:H132"/>
    <mergeCell ref="J132:J133"/>
    <mergeCell ref="I132:I133"/>
    <mergeCell ref="A134:A135"/>
    <mergeCell ref="B134:B135"/>
    <mergeCell ref="H134:H135"/>
    <mergeCell ref="J134:J145"/>
    <mergeCell ref="A136:A137"/>
    <mergeCell ref="B136:B137"/>
    <mergeCell ref="H136:H137"/>
    <mergeCell ref="A138:A139"/>
    <mergeCell ref="B138:B139"/>
    <mergeCell ref="H138:H139"/>
    <mergeCell ref="A140:A141"/>
    <mergeCell ref="B140:B141"/>
    <mergeCell ref="H140:H141"/>
    <mergeCell ref="A142:A143"/>
    <mergeCell ref="H142:H143"/>
    <mergeCell ref="A144:A145"/>
    <mergeCell ref="H144:H145"/>
    <mergeCell ref="B142:B143"/>
    <mergeCell ref="B144:B145"/>
    <mergeCell ref="A148:H148"/>
    <mergeCell ref="J148:J149"/>
    <mergeCell ref="A150:A151"/>
    <mergeCell ref="B150:B151"/>
    <mergeCell ref="H150:H151"/>
    <mergeCell ref="J150:J161"/>
    <mergeCell ref="A152:A153"/>
    <mergeCell ref="B152:B153"/>
    <mergeCell ref="H152:H153"/>
    <mergeCell ref="A154:A155"/>
    <mergeCell ref="B154:B155"/>
    <mergeCell ref="H154:H155"/>
    <mergeCell ref="A156:A157"/>
    <mergeCell ref="B156:B157"/>
    <mergeCell ref="H156:H157"/>
    <mergeCell ref="A158:A159"/>
    <mergeCell ref="H158:H159"/>
    <mergeCell ref="A160:A161"/>
    <mergeCell ref="H160:H161"/>
    <mergeCell ref="B158:B159"/>
    <mergeCell ref="B160:B161"/>
    <mergeCell ref="A164:H164"/>
    <mergeCell ref="J164:J165"/>
    <mergeCell ref="I164:I165"/>
    <mergeCell ref="A166:A167"/>
    <mergeCell ref="B166:B167"/>
    <mergeCell ref="H166:H167"/>
    <mergeCell ref="J166:J177"/>
    <mergeCell ref="A168:A169"/>
    <mergeCell ref="B168:B169"/>
    <mergeCell ref="H168:H169"/>
    <mergeCell ref="A170:A171"/>
    <mergeCell ref="B170:B171"/>
    <mergeCell ref="H170:H171"/>
    <mergeCell ref="A172:A173"/>
    <mergeCell ref="B172:B173"/>
    <mergeCell ref="H172:H173"/>
    <mergeCell ref="A174:A175"/>
    <mergeCell ref="H174:H175"/>
    <mergeCell ref="A176:A177"/>
    <mergeCell ref="H176:H177"/>
    <mergeCell ref="B174:B175"/>
    <mergeCell ref="B176:B177"/>
    <mergeCell ref="A180:H180"/>
    <mergeCell ref="J180:J181"/>
    <mergeCell ref="A182:A183"/>
    <mergeCell ref="B182:B183"/>
    <mergeCell ref="H182:H183"/>
    <mergeCell ref="J182:J193"/>
    <mergeCell ref="A184:A185"/>
    <mergeCell ref="B184:B185"/>
    <mergeCell ref="H184:H185"/>
    <mergeCell ref="A186:A187"/>
    <mergeCell ref="B186:B187"/>
    <mergeCell ref="H186:H187"/>
    <mergeCell ref="A188:A189"/>
    <mergeCell ref="B188:B189"/>
    <mergeCell ref="H188:H189"/>
    <mergeCell ref="A190:A191"/>
    <mergeCell ref="H190:H191"/>
    <mergeCell ref="A192:A193"/>
    <mergeCell ref="H192:H193"/>
    <mergeCell ref="B190:B191"/>
    <mergeCell ref="B192:B193"/>
    <mergeCell ref="A196:H196"/>
    <mergeCell ref="J196:J197"/>
    <mergeCell ref="J198:J209"/>
    <mergeCell ref="A200:A201"/>
    <mergeCell ref="B200:B201"/>
    <mergeCell ref="H200:H201"/>
    <mergeCell ref="A202:A203"/>
    <mergeCell ref="B202:B203"/>
    <mergeCell ref="H202:H203"/>
    <mergeCell ref="I200:I201"/>
    <mergeCell ref="I202:I203"/>
    <mergeCell ref="I204:I205"/>
    <mergeCell ref="A206:A207"/>
    <mergeCell ref="H206:H207"/>
    <mergeCell ref="A208:A209"/>
    <mergeCell ref="H208:H209"/>
    <mergeCell ref="B206:B207"/>
    <mergeCell ref="B208:B209"/>
    <mergeCell ref="A64:A65"/>
    <mergeCell ref="H64:H65"/>
    <mergeCell ref="B62:B63"/>
    <mergeCell ref="B64:B65"/>
    <mergeCell ref="A204:A205"/>
    <mergeCell ref="B204:B205"/>
    <mergeCell ref="H204:H205"/>
    <mergeCell ref="A198:A199"/>
    <mergeCell ref="B198:B199"/>
    <mergeCell ref="H198:H199"/>
    <mergeCell ref="H58:H59"/>
    <mergeCell ref="A60:A61"/>
    <mergeCell ref="B60:B61"/>
    <mergeCell ref="H60:H61"/>
    <mergeCell ref="A52:H52"/>
    <mergeCell ref="A62:A63"/>
    <mergeCell ref="H62:H63"/>
    <mergeCell ref="J52:J53"/>
    <mergeCell ref="A54:A55"/>
    <mergeCell ref="B54:B55"/>
    <mergeCell ref="H54:H55"/>
    <mergeCell ref="J54:J65"/>
    <mergeCell ref="A56:A57"/>
    <mergeCell ref="B56:B57"/>
    <mergeCell ref="H56:H57"/>
    <mergeCell ref="A58:A59"/>
    <mergeCell ref="B58:B59"/>
    <mergeCell ref="J2:J3"/>
    <mergeCell ref="A2:H2"/>
    <mergeCell ref="H22:H23"/>
    <mergeCell ref="H24:H25"/>
    <mergeCell ref="A20:A21"/>
    <mergeCell ref="B20:B21"/>
    <mergeCell ref="H20:H21"/>
    <mergeCell ref="J20:J21"/>
    <mergeCell ref="A18:A19"/>
    <mergeCell ref="A16:A17"/>
    <mergeCell ref="H26:H27"/>
    <mergeCell ref="H28:H29"/>
    <mergeCell ref="A22:A23"/>
    <mergeCell ref="A24:A25"/>
    <mergeCell ref="A26:A27"/>
    <mergeCell ref="A28:A29"/>
    <mergeCell ref="B22:B23"/>
    <mergeCell ref="B24:B25"/>
    <mergeCell ref="B26:B27"/>
    <mergeCell ref="B28:B29"/>
    <mergeCell ref="H30:H31"/>
    <mergeCell ref="H32:H33"/>
    <mergeCell ref="A30:A31"/>
    <mergeCell ref="A32:A33"/>
    <mergeCell ref="B30:B31"/>
    <mergeCell ref="B32:B33"/>
  </mergeCells>
  <conditionalFormatting sqref="B4:B49 B54:B65 B70:B81 B86:B97 B102:B113 B118:B129 B134:B145 B150:B161 B166:B177 B182:B193 B198:B209 B214:B225 B230:B241 B246:B257 B262:B273 B278:B289 B294:B305 B310:B321 B326:B337 B342:B353 B358:B369 B374:B385 B390:B401 B406:B417">
    <cfRule type="cellIs" priority="2" dxfId="0" operator="between" stopIfTrue="1">
      <formula>1999</formula>
      <formula>1</formula>
    </cfRule>
  </conditionalFormatting>
  <conditionalFormatting sqref="B4:B49 B54:B65 B70:B81 B86:B97 B102:B113 B118:B129 B134:B145 B150:B161 B166:B177 B182:B193 B198:B209 B214:B225 B230:B241 B246:B257 B262:B273 B278:B289 B294:B305 B310:B321 B326:B337 B342:B353 B358:B369 B374:B385 B390:B401 B406:B417">
    <cfRule type="cellIs" priority="1" dxfId="0" operator="greaterThan" stopIfTrue="1">
      <formula>2001</formula>
    </cfRule>
  </conditionalFormatting>
  <printOptions/>
  <pageMargins left="0.75" right="0.75" top="0.53" bottom="0.52" header="0.5" footer="0.5"/>
  <pageSetup horizontalDpi="600" verticalDpi="600" orientation="portrait" paperSize="9" scale="59" r:id="rId1"/>
  <rowBreaks count="6" manualBreakCount="6">
    <brk id="50" max="255" man="1"/>
    <brk id="114" max="255" man="1"/>
    <brk id="178" max="255" man="1"/>
    <brk id="242" max="255" man="1"/>
    <brk id="306" max="255" man="1"/>
    <brk id="370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="60" zoomScalePageLayoutView="0" workbookViewId="0" topLeftCell="A1">
      <selection activeCell="E22" sqref="E22"/>
    </sheetView>
  </sheetViews>
  <sheetFormatPr defaultColWidth="9.140625" defaultRowHeight="12.75"/>
  <cols>
    <col min="1" max="1" width="13.57421875" style="0" customWidth="1"/>
    <col min="2" max="2" width="54.851562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26" t="s">
        <v>120</v>
      </c>
      <c r="C1" s="26" t="s">
        <v>4</v>
      </c>
    </row>
    <row r="2" spans="1:3" ht="24.75" customHeight="1" thickBot="1" thickTop="1">
      <c r="A2" s="7" t="s">
        <v>6</v>
      </c>
      <c r="B2" s="9" t="str">
        <f>Beírás!$A$52</f>
        <v>Nyírgelse</v>
      </c>
      <c r="C2" s="10">
        <f>Beírás!$J$54</f>
        <v>3271</v>
      </c>
    </row>
    <row r="3" spans="1:3" ht="24.75" customHeight="1" thickBot="1" thickTop="1">
      <c r="A3" s="7" t="s">
        <v>5</v>
      </c>
      <c r="B3" s="9" t="str">
        <f>Beírás!$A$68</f>
        <v>Máriapócs</v>
      </c>
      <c r="C3" s="10">
        <f>Beírás!$J$70</f>
        <v>4039</v>
      </c>
    </row>
    <row r="4" spans="1:3" ht="24.75" customHeight="1" thickBot="1" thickTop="1">
      <c r="A4" s="7" t="s">
        <v>7</v>
      </c>
      <c r="B4" s="9" t="str">
        <f>Beírás!$A$84</f>
        <v>BIG</v>
      </c>
      <c r="C4" s="10">
        <f>Beírás!$J$86</f>
        <v>3957</v>
      </c>
    </row>
    <row r="5" spans="1:3" ht="24.75" customHeight="1" thickBot="1" thickTop="1">
      <c r="A5" s="7" t="s">
        <v>8</v>
      </c>
      <c r="B5" s="9">
        <f>Beírás!$A$100</f>
        <v>0</v>
      </c>
      <c r="C5" s="10">
        <f>Beírás!$J$102</f>
        <v>0</v>
      </c>
    </row>
    <row r="6" spans="1:3" ht="24.75" customHeight="1" thickBot="1" thickTop="1">
      <c r="A6" s="7" t="s">
        <v>9</v>
      </c>
      <c r="B6" s="9">
        <f>Beírás!$A$116</f>
        <v>0</v>
      </c>
      <c r="C6" s="10">
        <f>Beírás!$J$118</f>
        <v>0</v>
      </c>
    </row>
    <row r="7" spans="1:3" ht="24.75" customHeight="1" thickBot="1" thickTop="1">
      <c r="A7" s="7" t="s">
        <v>10</v>
      </c>
      <c r="B7" s="9">
        <f>Beírás!$A$132</f>
        <v>0</v>
      </c>
      <c r="C7" s="10">
        <f>Beírás!$J$134</f>
        <v>0</v>
      </c>
    </row>
    <row r="8" spans="1:3" ht="24.75" customHeight="1" thickBot="1" thickTop="1">
      <c r="A8" s="7" t="s">
        <v>11</v>
      </c>
      <c r="B8" s="9">
        <f>Beírás!$A$148</f>
        <v>0</v>
      </c>
      <c r="C8" s="10">
        <f>Beírás!$J$150</f>
        <v>0</v>
      </c>
    </row>
    <row r="9" spans="1:3" ht="24.75" customHeight="1" thickBot="1" thickTop="1">
      <c r="A9" s="7" t="s">
        <v>12</v>
      </c>
      <c r="B9" s="9">
        <f>Beírás!$A$164</f>
        <v>0</v>
      </c>
      <c r="C9" s="10">
        <f>Beírás!$J$166</f>
        <v>0</v>
      </c>
    </row>
    <row r="10" spans="1:3" ht="24.75" customHeight="1" thickBot="1" thickTop="1">
      <c r="A10" s="7" t="s">
        <v>13</v>
      </c>
      <c r="B10" s="9">
        <f>Beírás!$A$180</f>
        <v>0</v>
      </c>
      <c r="C10" s="10">
        <f>Beírás!$J$182</f>
        <v>0</v>
      </c>
    </row>
    <row r="11" spans="1:3" ht="24.75" customHeight="1" thickBot="1" thickTop="1">
      <c r="A11" s="7" t="s">
        <v>14</v>
      </c>
      <c r="B11" s="9">
        <f>Beírás!$A$196</f>
        <v>0</v>
      </c>
      <c r="C11" s="10">
        <f>Beírás!$J$198</f>
        <v>0</v>
      </c>
    </row>
    <row r="12" spans="1:3" ht="24.75" customHeight="1" thickBot="1" thickTop="1">
      <c r="A12" s="7" t="s">
        <v>15</v>
      </c>
      <c r="B12" s="9">
        <f>Beírás!$A$212</f>
        <v>0</v>
      </c>
      <c r="C12" s="10">
        <f>Beírás!$J$214</f>
        <v>0</v>
      </c>
    </row>
    <row r="13" spans="1:3" ht="24.75" customHeight="1" thickBot="1" thickTop="1">
      <c r="A13" s="7" t="s">
        <v>16</v>
      </c>
      <c r="B13" s="9">
        <f>Beírás!$A$228</f>
        <v>0</v>
      </c>
      <c r="C13" s="10">
        <f>Beírás!$J$230</f>
        <v>0</v>
      </c>
    </row>
    <row r="14" spans="1:3" ht="24.75" customHeight="1" thickBot="1" thickTop="1">
      <c r="A14" s="7" t="s">
        <v>17</v>
      </c>
      <c r="B14" s="9">
        <f>Beírás!$A$244</f>
        <v>0</v>
      </c>
      <c r="C14" s="10">
        <f>Beírás!$J$246</f>
        <v>0</v>
      </c>
    </row>
    <row r="15" spans="1:3" ht="24.75" customHeight="1" thickBot="1" thickTop="1">
      <c r="A15" s="7" t="s">
        <v>18</v>
      </c>
      <c r="B15" s="9">
        <f>Beírás!$A$260</f>
        <v>0</v>
      </c>
      <c r="C15" s="10">
        <f>Beírás!$J$262</f>
        <v>0</v>
      </c>
    </row>
    <row r="16" spans="1:3" ht="24.75" customHeight="1" thickBot="1" thickTop="1">
      <c r="A16" s="7" t="s">
        <v>19</v>
      </c>
      <c r="B16" s="9">
        <f>Beírás!$A$276</f>
        <v>0</v>
      </c>
      <c r="C16" s="10">
        <f>Beírás!$J$278</f>
        <v>0</v>
      </c>
    </row>
    <row r="17" spans="1:3" ht="24.75" customHeight="1" thickBot="1" thickTop="1">
      <c r="A17" s="7" t="s">
        <v>20</v>
      </c>
      <c r="B17" s="9">
        <f>Beírás!$A$292</f>
        <v>0</v>
      </c>
      <c r="C17" s="10">
        <f>Beírás!$J$294</f>
        <v>0</v>
      </c>
    </row>
    <row r="18" spans="1:3" ht="24.75" customHeight="1" thickBot="1" thickTop="1">
      <c r="A18" s="7" t="s">
        <v>21</v>
      </c>
      <c r="B18" s="9">
        <f>Beírás!$A$308</f>
        <v>0</v>
      </c>
      <c r="C18" s="10">
        <f>Beírás!$J$310</f>
        <v>0</v>
      </c>
    </row>
    <row r="19" spans="1:3" ht="24.75" customHeight="1" thickBot="1" thickTop="1">
      <c r="A19" s="7" t="s">
        <v>22</v>
      </c>
      <c r="B19" s="9">
        <f>Beírás!$A$324</f>
        <v>0</v>
      </c>
      <c r="C19" s="10">
        <f>Beírás!$J$326</f>
        <v>0</v>
      </c>
    </row>
    <row r="20" spans="1:3" ht="24.75" customHeight="1" thickBot="1" thickTop="1">
      <c r="A20" s="7" t="s">
        <v>23</v>
      </c>
      <c r="B20" s="9">
        <f>Beírás!$A$340</f>
        <v>0</v>
      </c>
      <c r="C20" s="10">
        <f>Beírás!$J$342</f>
        <v>0</v>
      </c>
    </row>
    <row r="21" spans="1:3" ht="24.75" customHeight="1" thickBot="1" thickTop="1">
      <c r="A21" s="7" t="s">
        <v>24</v>
      </c>
      <c r="B21" s="9">
        <f>Beírás!$A$356</f>
        <v>0</v>
      </c>
      <c r="C21" s="10">
        <f>Beírás!$J$358</f>
        <v>0</v>
      </c>
    </row>
    <row r="22" spans="1:3" ht="24.75" customHeight="1" thickBot="1" thickTop="1">
      <c r="A22" s="7" t="s">
        <v>25</v>
      </c>
      <c r="B22" s="9">
        <f>Beírás!$A$372</f>
        <v>0</v>
      </c>
      <c r="C22" s="10">
        <f>Beírás!$J$374</f>
        <v>0</v>
      </c>
    </row>
    <row r="23" spans="1:3" ht="24.75" customHeight="1" thickBot="1" thickTop="1">
      <c r="A23" s="7" t="s">
        <v>26</v>
      </c>
      <c r="B23" s="9">
        <f>Beírás!$A$388</f>
        <v>0</v>
      </c>
      <c r="C23" s="10">
        <f>Beírás!$J$390</f>
        <v>0</v>
      </c>
    </row>
    <row r="24" spans="1:3" ht="24.75" customHeight="1" thickBot="1" thickTop="1">
      <c r="A24" s="7" t="s">
        <v>27</v>
      </c>
      <c r="B24" s="9">
        <f>Beírás!$A$404</f>
        <v>0</v>
      </c>
      <c r="C24" s="10">
        <f>Beírás!$J$406</f>
        <v>0</v>
      </c>
    </row>
    <row r="25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E324"/>
  <sheetViews>
    <sheetView view="pageBreakPreview" zoomScale="60" zoomScalePageLayoutView="0" workbookViewId="0" topLeftCell="A1">
      <selection activeCell="G240" sqref="G240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115" t="s">
        <v>121</v>
      </c>
      <c r="B1" s="115"/>
      <c r="C1" s="115"/>
      <c r="D1" s="115"/>
      <c r="E1" s="115"/>
    </row>
    <row r="2" spans="1:5" ht="15.75">
      <c r="A2" s="8" t="s">
        <v>56</v>
      </c>
      <c r="B2" s="27" t="s">
        <v>3</v>
      </c>
      <c r="C2" s="27" t="s">
        <v>93</v>
      </c>
      <c r="D2" s="27" t="s">
        <v>55</v>
      </c>
      <c r="E2" s="27" t="s">
        <v>4</v>
      </c>
    </row>
    <row r="3" spans="1:5" ht="6.75" customHeight="1">
      <c r="A3" s="118" t="s">
        <v>6</v>
      </c>
      <c r="B3" s="116" t="str">
        <f>Beírás!A4</f>
        <v>Lőrincz Zsolt</v>
      </c>
      <c r="C3" s="119">
        <f>Beírás!B4</f>
        <v>0</v>
      </c>
      <c r="D3" s="119">
        <f>Beírás!J4</f>
        <v>0</v>
      </c>
      <c r="E3" s="117">
        <f>Beírás!H4</f>
        <v>678</v>
      </c>
    </row>
    <row r="4" spans="1:5" ht="6.75" customHeight="1">
      <c r="A4" s="118"/>
      <c r="B4" s="116"/>
      <c r="C4" s="119"/>
      <c r="D4" s="119"/>
      <c r="E4" s="117"/>
    </row>
    <row r="5" spans="1:5" ht="6.75" customHeight="1">
      <c r="A5" s="118" t="s">
        <v>5</v>
      </c>
      <c r="B5" s="116">
        <f>Beírás!A6</f>
        <v>0</v>
      </c>
      <c r="C5" s="119">
        <f>Beírás!B6</f>
        <v>0</v>
      </c>
      <c r="D5" s="119">
        <f>Beírás!J6</f>
        <v>0</v>
      </c>
      <c r="E5" s="117">
        <f>Beírás!H6</f>
        <v>0</v>
      </c>
    </row>
    <row r="6" spans="1:5" ht="6.75" customHeight="1">
      <c r="A6" s="118"/>
      <c r="B6" s="116"/>
      <c r="C6" s="119"/>
      <c r="D6" s="119"/>
      <c r="E6" s="117"/>
    </row>
    <row r="7" spans="1:5" ht="6.75" customHeight="1">
      <c r="A7" s="118" t="s">
        <v>7</v>
      </c>
      <c r="B7" s="116">
        <f>Beírás!A8</f>
        <v>0</v>
      </c>
      <c r="C7" s="119">
        <f>Beírás!B8</f>
        <v>0</v>
      </c>
      <c r="D7" s="119">
        <f>Beírás!J8</f>
        <v>0</v>
      </c>
      <c r="E7" s="117">
        <f>Beírás!H8</f>
        <v>0</v>
      </c>
    </row>
    <row r="8" spans="1:5" ht="6.75" customHeight="1">
      <c r="A8" s="118"/>
      <c r="B8" s="116"/>
      <c r="C8" s="119"/>
      <c r="D8" s="119"/>
      <c r="E8" s="117"/>
    </row>
    <row r="9" spans="1:5" ht="6.75" customHeight="1">
      <c r="A9" s="118" t="s">
        <v>8</v>
      </c>
      <c r="B9" s="116">
        <f>Beírás!A10</f>
        <v>0</v>
      </c>
      <c r="C9" s="119">
        <f>Beírás!B10</f>
        <v>0</v>
      </c>
      <c r="D9" s="119">
        <f>Beírás!J10</f>
        <v>0</v>
      </c>
      <c r="E9" s="117">
        <f>Beírás!H10</f>
        <v>0</v>
      </c>
    </row>
    <row r="10" spans="1:5" ht="6.75" customHeight="1">
      <c r="A10" s="118"/>
      <c r="B10" s="116"/>
      <c r="C10" s="119"/>
      <c r="D10" s="119"/>
      <c r="E10" s="117"/>
    </row>
    <row r="11" spans="1:5" ht="6.75" customHeight="1">
      <c r="A11" s="118" t="s">
        <v>9</v>
      </c>
      <c r="B11" s="116">
        <f>Beírás!A12</f>
        <v>0</v>
      </c>
      <c r="C11" s="119">
        <f>Beírás!B12</f>
        <v>0</v>
      </c>
      <c r="D11" s="119">
        <f>Beírás!J12</f>
        <v>0</v>
      </c>
      <c r="E11" s="117">
        <f>Beírás!H12</f>
        <v>0</v>
      </c>
    </row>
    <row r="12" spans="1:5" ht="6.75" customHeight="1">
      <c r="A12" s="118"/>
      <c r="B12" s="116"/>
      <c r="C12" s="119"/>
      <c r="D12" s="119"/>
      <c r="E12" s="117"/>
    </row>
    <row r="13" spans="1:5" ht="6.75" customHeight="1">
      <c r="A13" s="118" t="s">
        <v>10</v>
      </c>
      <c r="B13" s="116">
        <f>Beírás!A14</f>
        <v>0</v>
      </c>
      <c r="C13" s="119">
        <f>Beírás!B14</f>
        <v>0</v>
      </c>
      <c r="D13" s="119">
        <f>Beírás!J14</f>
        <v>0</v>
      </c>
      <c r="E13" s="117">
        <f>Beírás!H14</f>
        <v>0</v>
      </c>
    </row>
    <row r="14" spans="1:5" ht="6.75" customHeight="1">
      <c r="A14" s="118"/>
      <c r="B14" s="116"/>
      <c r="C14" s="119"/>
      <c r="D14" s="119"/>
      <c r="E14" s="117"/>
    </row>
    <row r="15" spans="1:5" ht="6.75" customHeight="1">
      <c r="A15" s="118" t="s">
        <v>11</v>
      </c>
      <c r="B15" s="116">
        <f>Beírás!A16</f>
        <v>0</v>
      </c>
      <c r="C15" s="119">
        <f>Beírás!B16</f>
        <v>0</v>
      </c>
      <c r="D15" s="119">
        <f>Beírás!J16</f>
        <v>0</v>
      </c>
      <c r="E15" s="117">
        <f>Beírás!H16</f>
        <v>0</v>
      </c>
    </row>
    <row r="16" spans="1:5" ht="6.75" customHeight="1">
      <c r="A16" s="118"/>
      <c r="B16" s="116"/>
      <c r="C16" s="119"/>
      <c r="D16" s="119"/>
      <c r="E16" s="117"/>
    </row>
    <row r="17" spans="1:5" ht="6.75" customHeight="1">
      <c r="A17" s="118" t="s">
        <v>12</v>
      </c>
      <c r="B17" s="116">
        <f>Beírás!A18</f>
        <v>0</v>
      </c>
      <c r="C17" s="119">
        <f>Beírás!B18</f>
        <v>0</v>
      </c>
      <c r="D17" s="119">
        <f>Beírás!J18</f>
        <v>0</v>
      </c>
      <c r="E17" s="117">
        <f>Beírás!H18</f>
        <v>0</v>
      </c>
    </row>
    <row r="18" spans="1:5" ht="6.75" customHeight="1">
      <c r="A18" s="118"/>
      <c r="B18" s="116"/>
      <c r="C18" s="119"/>
      <c r="D18" s="119"/>
      <c r="E18" s="117"/>
    </row>
    <row r="19" spans="1:5" ht="6.75" customHeight="1">
      <c r="A19" s="118" t="s">
        <v>13</v>
      </c>
      <c r="B19" s="116">
        <f>Beírás!A20</f>
        <v>0</v>
      </c>
      <c r="C19" s="119">
        <f>Beírás!B20</f>
        <v>0</v>
      </c>
      <c r="D19" s="119">
        <f>Beírás!J20</f>
        <v>0</v>
      </c>
      <c r="E19" s="117">
        <f>Beírás!H20</f>
        <v>0</v>
      </c>
    </row>
    <row r="20" spans="1:5" ht="6.75" customHeight="1">
      <c r="A20" s="118"/>
      <c r="B20" s="116"/>
      <c r="C20" s="119"/>
      <c r="D20" s="119"/>
      <c r="E20" s="117"/>
    </row>
    <row r="21" spans="1:5" ht="6.75" customHeight="1">
      <c r="A21" s="118" t="s">
        <v>14</v>
      </c>
      <c r="B21" s="116">
        <f>Beírás!A22</f>
        <v>0</v>
      </c>
      <c r="C21" s="119">
        <f>Beírás!B22</f>
        <v>0</v>
      </c>
      <c r="D21" s="119">
        <f>Beírás!J22</f>
        <v>0</v>
      </c>
      <c r="E21" s="117">
        <f>Beírás!H22</f>
        <v>0</v>
      </c>
    </row>
    <row r="22" spans="1:5" ht="6.75" customHeight="1">
      <c r="A22" s="118"/>
      <c r="B22" s="116"/>
      <c r="C22" s="119"/>
      <c r="D22" s="119"/>
      <c r="E22" s="117"/>
    </row>
    <row r="23" spans="1:5" ht="6.75" customHeight="1">
      <c r="A23" s="118" t="s">
        <v>15</v>
      </c>
      <c r="B23" s="116">
        <f>Beírás!A24</f>
        <v>0</v>
      </c>
      <c r="C23" s="119">
        <f>Beírás!B24</f>
        <v>0</v>
      </c>
      <c r="D23" s="119">
        <f>Beírás!J24</f>
        <v>0</v>
      </c>
      <c r="E23" s="117">
        <f>Beírás!H24</f>
        <v>0</v>
      </c>
    </row>
    <row r="24" spans="1:5" ht="6.75" customHeight="1">
      <c r="A24" s="118"/>
      <c r="B24" s="116"/>
      <c r="C24" s="119"/>
      <c r="D24" s="119"/>
      <c r="E24" s="117"/>
    </row>
    <row r="25" spans="1:5" ht="6.75" customHeight="1">
      <c r="A25" s="118" t="s">
        <v>16</v>
      </c>
      <c r="B25" s="116">
        <f>Beírás!A26</f>
        <v>0</v>
      </c>
      <c r="C25" s="119">
        <f>Beírás!B26</f>
        <v>0</v>
      </c>
      <c r="D25" s="119">
        <f>Beírás!J26</f>
        <v>0</v>
      </c>
      <c r="E25" s="117">
        <f>Beírás!H26</f>
        <v>0</v>
      </c>
    </row>
    <row r="26" spans="1:5" ht="6.75" customHeight="1">
      <c r="A26" s="118"/>
      <c r="B26" s="116"/>
      <c r="C26" s="119"/>
      <c r="D26" s="119"/>
      <c r="E26" s="117"/>
    </row>
    <row r="27" spans="1:5" ht="6.75" customHeight="1">
      <c r="A27" s="118" t="s">
        <v>17</v>
      </c>
      <c r="B27" s="116">
        <f>Beírás!A28</f>
        <v>0</v>
      </c>
      <c r="C27" s="119">
        <f>Beírás!B28</f>
        <v>0</v>
      </c>
      <c r="D27" s="119">
        <f>Beírás!J28</f>
        <v>0</v>
      </c>
      <c r="E27" s="117">
        <f>Beírás!H28</f>
        <v>0</v>
      </c>
    </row>
    <row r="28" spans="1:5" ht="6.75" customHeight="1">
      <c r="A28" s="118"/>
      <c r="B28" s="116"/>
      <c r="C28" s="119"/>
      <c r="D28" s="119"/>
      <c r="E28" s="117"/>
    </row>
    <row r="29" spans="1:5" ht="6.75" customHeight="1">
      <c r="A29" s="118" t="s">
        <v>18</v>
      </c>
      <c r="B29" s="116">
        <f>Beírás!A30</f>
        <v>0</v>
      </c>
      <c r="C29" s="119">
        <f>Beírás!B30</f>
        <v>0</v>
      </c>
      <c r="D29" s="119">
        <f>Beírás!J30</f>
        <v>0</v>
      </c>
      <c r="E29" s="117">
        <f>Beírás!H30</f>
        <v>0</v>
      </c>
    </row>
    <row r="30" spans="1:5" ht="6.75" customHeight="1">
      <c r="A30" s="118"/>
      <c r="B30" s="116"/>
      <c r="C30" s="119"/>
      <c r="D30" s="119"/>
      <c r="E30" s="117"/>
    </row>
    <row r="31" spans="1:5" ht="6.75" customHeight="1">
      <c r="A31" s="118" t="s">
        <v>19</v>
      </c>
      <c r="B31" s="116">
        <f>Beírás!A32</f>
        <v>0</v>
      </c>
      <c r="C31" s="119">
        <f>Beírás!B32</f>
        <v>0</v>
      </c>
      <c r="D31" s="119">
        <f>Beírás!J32</f>
        <v>0</v>
      </c>
      <c r="E31" s="117">
        <f>Beírás!H32</f>
        <v>0</v>
      </c>
    </row>
    <row r="32" spans="1:5" ht="6.75" customHeight="1">
      <c r="A32" s="118"/>
      <c r="B32" s="116"/>
      <c r="C32" s="119"/>
      <c r="D32" s="119"/>
      <c r="E32" s="117"/>
    </row>
    <row r="33" spans="1:5" ht="6.75" customHeight="1">
      <c r="A33" s="118" t="s">
        <v>20</v>
      </c>
      <c r="B33" s="116">
        <f>Beírás!A34</f>
        <v>0</v>
      </c>
      <c r="C33" s="119">
        <f>Beírás!B34</f>
        <v>0</v>
      </c>
      <c r="D33" s="119">
        <f>Beírás!J34</f>
        <v>0</v>
      </c>
      <c r="E33" s="117">
        <f>Beírás!H34</f>
        <v>0</v>
      </c>
    </row>
    <row r="34" spans="1:5" ht="6.75" customHeight="1">
      <c r="A34" s="118"/>
      <c r="B34" s="116"/>
      <c r="C34" s="119"/>
      <c r="D34" s="119"/>
      <c r="E34" s="117"/>
    </row>
    <row r="35" spans="1:5" ht="6.75" customHeight="1">
      <c r="A35" s="118" t="s">
        <v>21</v>
      </c>
      <c r="B35" s="116">
        <f>Beírás!A36</f>
        <v>0</v>
      </c>
      <c r="C35" s="119">
        <f>Beírás!B36</f>
        <v>0</v>
      </c>
      <c r="D35" s="119">
        <f>Beírás!J36</f>
        <v>0</v>
      </c>
      <c r="E35" s="117">
        <f>Beírás!H36</f>
        <v>0</v>
      </c>
    </row>
    <row r="36" spans="1:5" ht="6.75" customHeight="1">
      <c r="A36" s="118"/>
      <c r="B36" s="116"/>
      <c r="C36" s="119"/>
      <c r="D36" s="119"/>
      <c r="E36" s="117"/>
    </row>
    <row r="37" spans="1:5" ht="6.75" customHeight="1">
      <c r="A37" s="118" t="s">
        <v>22</v>
      </c>
      <c r="B37" s="116">
        <f>Beírás!A38</f>
        <v>0</v>
      </c>
      <c r="C37" s="119">
        <f>Beírás!B38</f>
        <v>0</v>
      </c>
      <c r="D37" s="119">
        <f>Beírás!J38</f>
        <v>0</v>
      </c>
      <c r="E37" s="117">
        <f>Beírás!H38</f>
        <v>0</v>
      </c>
    </row>
    <row r="38" spans="1:5" ht="6.75" customHeight="1">
      <c r="A38" s="118"/>
      <c r="B38" s="116"/>
      <c r="C38" s="119"/>
      <c r="D38" s="119"/>
      <c r="E38" s="117"/>
    </row>
    <row r="39" spans="1:5" ht="6.75" customHeight="1">
      <c r="A39" s="118" t="s">
        <v>23</v>
      </c>
      <c r="B39" s="116">
        <f>Beírás!A40</f>
        <v>0</v>
      </c>
      <c r="C39" s="119">
        <f>Beírás!B40</f>
        <v>0</v>
      </c>
      <c r="D39" s="119">
        <f>Beírás!J40</f>
        <v>0</v>
      </c>
      <c r="E39" s="117">
        <f>Beírás!H40</f>
        <v>0</v>
      </c>
    </row>
    <row r="40" spans="1:5" ht="6.75" customHeight="1">
      <c r="A40" s="118"/>
      <c r="B40" s="116"/>
      <c r="C40" s="119"/>
      <c r="D40" s="119"/>
      <c r="E40" s="117"/>
    </row>
    <row r="41" spans="1:5" ht="6.75" customHeight="1">
      <c r="A41" s="118" t="s">
        <v>24</v>
      </c>
      <c r="B41" s="116">
        <f>Beírás!A42</f>
        <v>0</v>
      </c>
      <c r="C41" s="119">
        <f>Beírás!B42</f>
        <v>0</v>
      </c>
      <c r="D41" s="119">
        <f>Beírás!J42</f>
        <v>0</v>
      </c>
      <c r="E41" s="117">
        <f>Beírás!H42</f>
        <v>0</v>
      </c>
    </row>
    <row r="42" spans="1:5" ht="6.75" customHeight="1">
      <c r="A42" s="118"/>
      <c r="B42" s="116"/>
      <c r="C42" s="119"/>
      <c r="D42" s="119"/>
      <c r="E42" s="117"/>
    </row>
    <row r="43" spans="1:5" ht="6.75" customHeight="1">
      <c r="A43" s="118" t="s">
        <v>25</v>
      </c>
      <c r="B43" s="116">
        <f>Beírás!A44</f>
        <v>0</v>
      </c>
      <c r="C43" s="119">
        <f>Beírás!B44</f>
        <v>0</v>
      </c>
      <c r="D43" s="119">
        <f>Beírás!J44</f>
        <v>0</v>
      </c>
      <c r="E43" s="117">
        <f>Beírás!H44</f>
        <v>0</v>
      </c>
    </row>
    <row r="44" spans="1:5" ht="6.75" customHeight="1">
      <c r="A44" s="118"/>
      <c r="B44" s="116"/>
      <c r="C44" s="119"/>
      <c r="D44" s="119"/>
      <c r="E44" s="117"/>
    </row>
    <row r="45" spans="1:5" ht="6.75" customHeight="1">
      <c r="A45" s="118" t="s">
        <v>26</v>
      </c>
      <c r="B45" s="116">
        <f>Beírás!A46</f>
        <v>0</v>
      </c>
      <c r="C45" s="119">
        <f>Beírás!B46</f>
        <v>0</v>
      </c>
      <c r="D45" s="119">
        <f>Beírás!J46</f>
        <v>0</v>
      </c>
      <c r="E45" s="117">
        <f>Beírás!H46</f>
        <v>0</v>
      </c>
    </row>
    <row r="46" spans="1:5" ht="6.75" customHeight="1">
      <c r="A46" s="118"/>
      <c r="B46" s="116"/>
      <c r="C46" s="119"/>
      <c r="D46" s="119"/>
      <c r="E46" s="117"/>
    </row>
    <row r="47" spans="1:5" ht="6.75" customHeight="1">
      <c r="A47" s="118" t="s">
        <v>27</v>
      </c>
      <c r="B47" s="116">
        <f>Beírás!A48</f>
        <v>0</v>
      </c>
      <c r="C47" s="119">
        <f>Beírás!B48</f>
        <v>0</v>
      </c>
      <c r="D47" s="119">
        <f>Beírás!J48</f>
        <v>0</v>
      </c>
      <c r="E47" s="117">
        <f>Beírás!H48</f>
        <v>0</v>
      </c>
    </row>
    <row r="48" spans="1:5" ht="6.75" customHeight="1">
      <c r="A48" s="118"/>
      <c r="B48" s="116"/>
      <c r="C48" s="119"/>
      <c r="D48" s="119"/>
      <c r="E48" s="117"/>
    </row>
    <row r="49" spans="1:5" ht="6.75" customHeight="1">
      <c r="A49" s="118" t="s">
        <v>28</v>
      </c>
      <c r="B49" s="116" t="str">
        <f>Beírás!A54</f>
        <v>Magyar Tibor</v>
      </c>
      <c r="C49" s="119">
        <f>Beírás!B54</f>
        <v>2003</v>
      </c>
      <c r="D49" s="119" t="str">
        <f>Beírás!$A$52</f>
        <v>Nyírgelse</v>
      </c>
      <c r="E49" s="117">
        <f>Beírás!H54</f>
        <v>548</v>
      </c>
    </row>
    <row r="50" spans="1:5" ht="6.75" customHeight="1">
      <c r="A50" s="118"/>
      <c r="B50" s="116"/>
      <c r="C50" s="119"/>
      <c r="D50" s="119"/>
      <c r="E50" s="117"/>
    </row>
    <row r="51" spans="1:5" ht="6.75" customHeight="1">
      <c r="A51" s="118" t="s">
        <v>29</v>
      </c>
      <c r="B51" s="116" t="str">
        <f>Beírás!A56</f>
        <v>Kelemen Bence</v>
      </c>
      <c r="C51" s="119">
        <f>Beírás!B56</f>
        <v>2004</v>
      </c>
      <c r="D51" s="119" t="str">
        <f>Beírás!$A$52</f>
        <v>Nyírgelse</v>
      </c>
      <c r="E51" s="117">
        <f>Beírás!H56</f>
        <v>766</v>
      </c>
    </row>
    <row r="52" spans="1:5" ht="6.75" customHeight="1">
      <c r="A52" s="118"/>
      <c r="B52" s="116"/>
      <c r="C52" s="119"/>
      <c r="D52" s="119"/>
      <c r="E52" s="117"/>
    </row>
    <row r="53" spans="1:5" ht="6.75" customHeight="1">
      <c r="A53" s="118" t="s">
        <v>30</v>
      </c>
      <c r="B53" s="116" t="str">
        <f>Beírás!A58</f>
        <v>Kovács Dominik</v>
      </c>
      <c r="C53" s="119">
        <f>Beírás!B58</f>
        <v>2003</v>
      </c>
      <c r="D53" s="119" t="str">
        <f>Beírás!$A$52</f>
        <v>Nyírgelse</v>
      </c>
      <c r="E53" s="117">
        <f>Beírás!H58</f>
        <v>727</v>
      </c>
    </row>
    <row r="54" spans="1:5" ht="6.75" customHeight="1">
      <c r="A54" s="118"/>
      <c r="B54" s="116"/>
      <c r="C54" s="119"/>
      <c r="D54" s="119"/>
      <c r="E54" s="117"/>
    </row>
    <row r="55" spans="1:5" ht="6.75" customHeight="1">
      <c r="A55" s="118" t="s">
        <v>31</v>
      </c>
      <c r="B55" s="116" t="str">
        <f>Beírás!A60</f>
        <v>Tóth Károly</v>
      </c>
      <c r="C55" s="119">
        <f>Beírás!B60</f>
        <v>2003</v>
      </c>
      <c r="D55" s="119" t="str">
        <f>Beírás!$A$52</f>
        <v>Nyírgelse</v>
      </c>
      <c r="E55" s="117">
        <f>Beírás!H60</f>
        <v>611</v>
      </c>
    </row>
    <row r="56" spans="1:5" ht="6.75" customHeight="1">
      <c r="A56" s="118"/>
      <c r="B56" s="116"/>
      <c r="C56" s="119"/>
      <c r="D56" s="119"/>
      <c r="E56" s="117"/>
    </row>
    <row r="57" spans="1:5" ht="6.75" customHeight="1">
      <c r="A57" s="118" t="s">
        <v>32</v>
      </c>
      <c r="B57" s="116" t="str">
        <f>Beírás!A62</f>
        <v>Zájer Szabolcs</v>
      </c>
      <c r="C57" s="119">
        <f>Beírás!B62</f>
        <v>2003</v>
      </c>
      <c r="D57" s="119" t="str">
        <f>Beírás!$A$52</f>
        <v>Nyírgelse</v>
      </c>
      <c r="E57" s="117">
        <f>Beírás!H62</f>
        <v>576</v>
      </c>
    </row>
    <row r="58" spans="1:5" ht="6.75" customHeight="1">
      <c r="A58" s="118"/>
      <c r="B58" s="116"/>
      <c r="C58" s="119"/>
      <c r="D58" s="119"/>
      <c r="E58" s="117"/>
    </row>
    <row r="59" spans="1:5" ht="6.75" customHeight="1">
      <c r="A59" s="118" t="s">
        <v>33</v>
      </c>
      <c r="B59" s="116" t="str">
        <f>Beírás!A64</f>
        <v>Barnácz Ferenc</v>
      </c>
      <c r="C59" s="119">
        <f>Beírás!B64</f>
        <v>2003</v>
      </c>
      <c r="D59" s="119" t="str">
        <f>Beírás!$A$52</f>
        <v>Nyírgelse</v>
      </c>
      <c r="E59" s="117">
        <f>Beírás!H64</f>
        <v>591</v>
      </c>
    </row>
    <row r="60" spans="1:5" ht="6.75" customHeight="1">
      <c r="A60" s="118"/>
      <c r="B60" s="116"/>
      <c r="C60" s="119"/>
      <c r="D60" s="119"/>
      <c r="E60" s="117"/>
    </row>
    <row r="61" spans="1:5" ht="6.75" customHeight="1">
      <c r="A61" s="118" t="s">
        <v>34</v>
      </c>
      <c r="B61" s="116" t="str">
        <f>Beírás!A70</f>
        <v>Fürtös Patrik</v>
      </c>
      <c r="C61" s="119">
        <f>Beírás!B70</f>
        <v>2003</v>
      </c>
      <c r="D61" s="119" t="str">
        <f>Beírás!$A$68</f>
        <v>Máriapócs</v>
      </c>
      <c r="E61" s="117">
        <f>Beírás!H70</f>
        <v>877</v>
      </c>
    </row>
    <row r="62" spans="1:5" ht="6.75" customHeight="1">
      <c r="A62" s="118"/>
      <c r="B62" s="116"/>
      <c r="C62" s="119"/>
      <c r="D62" s="119"/>
      <c r="E62" s="117"/>
    </row>
    <row r="63" spans="1:5" ht="6.75" customHeight="1">
      <c r="A63" s="118" t="s">
        <v>35</v>
      </c>
      <c r="B63" s="116" t="str">
        <f>Beírás!A72</f>
        <v>Mózer Zsolt</v>
      </c>
      <c r="C63" s="119">
        <f>Beírás!B72</f>
        <v>2003</v>
      </c>
      <c r="D63" s="119" t="str">
        <f>Beírás!$A$68</f>
        <v>Máriapócs</v>
      </c>
      <c r="E63" s="117">
        <f>Beírás!H72</f>
        <v>780</v>
      </c>
    </row>
    <row r="64" spans="1:5" ht="6.75" customHeight="1">
      <c r="A64" s="118"/>
      <c r="B64" s="116"/>
      <c r="C64" s="119"/>
      <c r="D64" s="119"/>
      <c r="E64" s="117"/>
    </row>
    <row r="65" spans="1:5" ht="6.75" customHeight="1">
      <c r="A65" s="118" t="s">
        <v>36</v>
      </c>
      <c r="B65" s="116" t="str">
        <f>Beírás!A74</f>
        <v>Vajda Bence</v>
      </c>
      <c r="C65" s="119">
        <f>Beírás!B74</f>
        <v>2003</v>
      </c>
      <c r="D65" s="119" t="str">
        <f>Beírás!$A$68</f>
        <v>Máriapócs</v>
      </c>
      <c r="E65" s="117">
        <f>Beírás!H74</f>
        <v>870</v>
      </c>
    </row>
    <row r="66" spans="1:5" ht="6.75" customHeight="1">
      <c r="A66" s="118"/>
      <c r="B66" s="116"/>
      <c r="C66" s="119"/>
      <c r="D66" s="119"/>
      <c r="E66" s="117"/>
    </row>
    <row r="67" spans="1:5" ht="6.75" customHeight="1">
      <c r="A67" s="118" t="s">
        <v>37</v>
      </c>
      <c r="B67" s="116" t="str">
        <f>Beírás!A76</f>
        <v>Balogh Bence</v>
      </c>
      <c r="C67" s="119">
        <f>Beírás!B76</f>
        <v>2003</v>
      </c>
      <c r="D67" s="119" t="str">
        <f>Beírás!$A$68</f>
        <v>Máriapócs</v>
      </c>
      <c r="E67" s="117">
        <f>Beírás!H76</f>
        <v>728</v>
      </c>
    </row>
    <row r="68" spans="1:5" ht="6.75" customHeight="1">
      <c r="A68" s="118"/>
      <c r="B68" s="116"/>
      <c r="C68" s="119"/>
      <c r="D68" s="119"/>
      <c r="E68" s="117"/>
    </row>
    <row r="69" spans="1:5" ht="6.75" customHeight="1">
      <c r="A69" s="118" t="s">
        <v>38</v>
      </c>
      <c r="B69" s="116" t="str">
        <f>Beírás!A78</f>
        <v>Kolozsváry Kristóf</v>
      </c>
      <c r="C69" s="119">
        <f>Beírás!B78</f>
        <v>2004</v>
      </c>
      <c r="D69" s="119" t="str">
        <f>Beírás!$A$68</f>
        <v>Máriapócs</v>
      </c>
      <c r="E69" s="117">
        <f>Beírás!H78</f>
        <v>713</v>
      </c>
    </row>
    <row r="70" spans="1:5" ht="6.75" customHeight="1">
      <c r="A70" s="118"/>
      <c r="B70" s="116"/>
      <c r="C70" s="119"/>
      <c r="D70" s="119"/>
      <c r="E70" s="117"/>
    </row>
    <row r="71" spans="1:5" ht="6.75" customHeight="1">
      <c r="A71" s="118" t="s">
        <v>39</v>
      </c>
      <c r="B71" s="116" t="str">
        <f>Beírás!A80</f>
        <v>Horváth Károly</v>
      </c>
      <c r="C71" s="119">
        <f>Beírás!B80</f>
        <v>2004</v>
      </c>
      <c r="D71" s="119" t="str">
        <f>Beírás!$A$68</f>
        <v>Máriapócs</v>
      </c>
      <c r="E71" s="117">
        <f>Beírás!H80</f>
        <v>784</v>
      </c>
    </row>
    <row r="72" spans="1:5" ht="6.75" customHeight="1">
      <c r="A72" s="118"/>
      <c r="B72" s="116"/>
      <c r="C72" s="119"/>
      <c r="D72" s="119"/>
      <c r="E72" s="117"/>
    </row>
    <row r="73" spans="1:5" ht="6.75" customHeight="1">
      <c r="A73" s="118" t="s">
        <v>40</v>
      </c>
      <c r="B73" s="116" t="str">
        <f>Beírás!A86</f>
        <v>Usztics Atilla</v>
      </c>
      <c r="C73" s="119">
        <f>Beírás!B86</f>
        <v>0</v>
      </c>
      <c r="D73" s="119" t="str">
        <f>Beírás!$A$84</f>
        <v>BIG</v>
      </c>
      <c r="E73" s="117">
        <f>Beírás!H86</f>
        <v>724</v>
      </c>
    </row>
    <row r="74" spans="1:5" ht="6.75" customHeight="1">
      <c r="A74" s="118"/>
      <c r="B74" s="116"/>
      <c r="C74" s="119"/>
      <c r="D74" s="119"/>
      <c r="E74" s="117"/>
    </row>
    <row r="75" spans="1:5" ht="6.75" customHeight="1">
      <c r="A75" s="118" t="s">
        <v>41</v>
      </c>
      <c r="B75" s="116" t="str">
        <f>Beírás!A88</f>
        <v>Bécsi Márton</v>
      </c>
      <c r="C75" s="119">
        <f>Beírás!B88</f>
        <v>0</v>
      </c>
      <c r="D75" s="119" t="str">
        <f>Beírás!$A$84</f>
        <v>BIG</v>
      </c>
      <c r="E75" s="117">
        <f>Beírás!H88</f>
        <v>834</v>
      </c>
    </row>
    <row r="76" spans="1:5" ht="6.75" customHeight="1">
      <c r="A76" s="118"/>
      <c r="B76" s="116"/>
      <c r="C76" s="119"/>
      <c r="D76" s="119"/>
      <c r="E76" s="117"/>
    </row>
    <row r="77" spans="1:5" ht="6.75" customHeight="1">
      <c r="A77" s="118" t="s">
        <v>42</v>
      </c>
      <c r="B77" s="116" t="str">
        <f>Beírás!A90</f>
        <v>Hevesi Martin</v>
      </c>
      <c r="C77" s="119">
        <f>Beírás!B90</f>
        <v>0</v>
      </c>
      <c r="D77" s="119" t="str">
        <f>Beírás!$A$84</f>
        <v>BIG</v>
      </c>
      <c r="E77" s="117">
        <f>Beírás!H90</f>
        <v>742</v>
      </c>
    </row>
    <row r="78" spans="1:5" ht="6.75" customHeight="1">
      <c r="A78" s="118"/>
      <c r="B78" s="116"/>
      <c r="C78" s="119"/>
      <c r="D78" s="119"/>
      <c r="E78" s="117"/>
    </row>
    <row r="79" spans="1:5" ht="6.75" customHeight="1">
      <c r="A79" s="118" t="s">
        <v>43</v>
      </c>
      <c r="B79" s="116" t="str">
        <f>Beírás!A92</f>
        <v>Csapos Zsolt</v>
      </c>
      <c r="C79" s="119">
        <f>Beírás!B92</f>
        <v>0</v>
      </c>
      <c r="D79" s="119" t="str">
        <f>Beírás!$A$84</f>
        <v>BIG</v>
      </c>
      <c r="E79" s="117">
        <f>Beírás!H92</f>
        <v>867</v>
      </c>
    </row>
    <row r="80" spans="1:5" ht="6.75" customHeight="1">
      <c r="A80" s="118"/>
      <c r="B80" s="116"/>
      <c r="C80" s="119"/>
      <c r="D80" s="119"/>
      <c r="E80" s="117"/>
    </row>
    <row r="81" spans="1:5" ht="6.75" customHeight="1">
      <c r="A81" s="118" t="s">
        <v>44</v>
      </c>
      <c r="B81" s="116" t="str">
        <f>Beírás!A94</f>
        <v>Lengyel Levente</v>
      </c>
      <c r="C81" s="119">
        <f>Beírás!B94</f>
        <v>0</v>
      </c>
      <c r="D81" s="119" t="str">
        <f>Beírás!$A$84</f>
        <v>BIG</v>
      </c>
      <c r="E81" s="117">
        <f>Beírás!H94</f>
        <v>790</v>
      </c>
    </row>
    <row r="82" spans="1:5" ht="6.75" customHeight="1">
      <c r="A82" s="118"/>
      <c r="B82" s="116"/>
      <c r="C82" s="119"/>
      <c r="D82" s="119"/>
      <c r="E82" s="117"/>
    </row>
    <row r="83" spans="1:5" ht="6.75" customHeight="1">
      <c r="A83" s="118" t="s">
        <v>45</v>
      </c>
      <c r="B83" s="116" t="str">
        <f>Beírás!A96</f>
        <v>Bíró Máté</v>
      </c>
      <c r="C83" s="119">
        <f>Beírás!B96</f>
        <v>0</v>
      </c>
      <c r="D83" s="119" t="str">
        <f>Beírás!$A$84</f>
        <v>BIG</v>
      </c>
      <c r="E83" s="117">
        <f>Beírás!H96</f>
        <v>702</v>
      </c>
    </row>
    <row r="84" spans="1:5" ht="6.75" customHeight="1">
      <c r="A84" s="118"/>
      <c r="B84" s="116"/>
      <c r="C84" s="119"/>
      <c r="D84" s="119"/>
      <c r="E84" s="117"/>
    </row>
    <row r="85" spans="1:5" ht="6.75" customHeight="1">
      <c r="A85" s="118" t="s">
        <v>46</v>
      </c>
      <c r="B85" s="116">
        <f>Beírás!A102</f>
        <v>0</v>
      </c>
      <c r="C85" s="119">
        <f>Beírás!B102</f>
        <v>0</v>
      </c>
      <c r="D85" s="119">
        <f>Beírás!$A$100</f>
        <v>0</v>
      </c>
      <c r="E85" s="117">
        <f>Beírás!H102</f>
        <v>0</v>
      </c>
    </row>
    <row r="86" spans="1:5" ht="6.75" customHeight="1">
      <c r="A86" s="118"/>
      <c r="B86" s="116"/>
      <c r="C86" s="119"/>
      <c r="D86" s="119"/>
      <c r="E86" s="117"/>
    </row>
    <row r="87" spans="1:5" ht="6.75" customHeight="1">
      <c r="A87" s="118" t="s">
        <v>47</v>
      </c>
      <c r="B87" s="116">
        <f>Beírás!A104</f>
        <v>0</v>
      </c>
      <c r="C87" s="119">
        <f>Beírás!B104</f>
        <v>0</v>
      </c>
      <c r="D87" s="119">
        <f>Beírás!$A$100</f>
        <v>0</v>
      </c>
      <c r="E87" s="117">
        <f>Beírás!H104</f>
        <v>0</v>
      </c>
    </row>
    <row r="88" spans="1:5" ht="6.75" customHeight="1">
      <c r="A88" s="118"/>
      <c r="B88" s="116"/>
      <c r="C88" s="119"/>
      <c r="D88" s="119"/>
      <c r="E88" s="117"/>
    </row>
    <row r="89" spans="1:5" ht="6.75" customHeight="1">
      <c r="A89" s="118" t="s">
        <v>48</v>
      </c>
      <c r="B89" s="116">
        <f>Beírás!A106</f>
        <v>0</v>
      </c>
      <c r="C89" s="119">
        <f>Beírás!B106</f>
        <v>0</v>
      </c>
      <c r="D89" s="119">
        <f>Beírás!$A$100</f>
        <v>0</v>
      </c>
      <c r="E89" s="117">
        <f>Beírás!H106</f>
        <v>0</v>
      </c>
    </row>
    <row r="90" spans="1:5" ht="6.75" customHeight="1">
      <c r="A90" s="118"/>
      <c r="B90" s="116"/>
      <c r="C90" s="119"/>
      <c r="D90" s="119"/>
      <c r="E90" s="117"/>
    </row>
    <row r="91" spans="1:5" ht="6.75" customHeight="1">
      <c r="A91" s="118" t="s">
        <v>49</v>
      </c>
      <c r="B91" s="116">
        <f>Beírás!A108</f>
        <v>0</v>
      </c>
      <c r="C91" s="119">
        <f>Beírás!B108</f>
        <v>0</v>
      </c>
      <c r="D91" s="119">
        <f>Beírás!$A$100</f>
        <v>0</v>
      </c>
      <c r="E91" s="117">
        <f>Beírás!H108</f>
        <v>0</v>
      </c>
    </row>
    <row r="92" spans="1:5" ht="6.75" customHeight="1">
      <c r="A92" s="118"/>
      <c r="B92" s="116"/>
      <c r="C92" s="119"/>
      <c r="D92" s="119"/>
      <c r="E92" s="117"/>
    </row>
    <row r="93" spans="1:5" ht="6.75" customHeight="1">
      <c r="A93" s="118" t="s">
        <v>50</v>
      </c>
      <c r="B93" s="116">
        <f>Beírás!A110</f>
        <v>0</v>
      </c>
      <c r="C93" s="119">
        <f>Beírás!B110</f>
        <v>0</v>
      </c>
      <c r="D93" s="119">
        <f>Beírás!$A$100</f>
        <v>0</v>
      </c>
      <c r="E93" s="117">
        <f>Beírás!H110</f>
        <v>0</v>
      </c>
    </row>
    <row r="94" spans="1:5" ht="6.75" customHeight="1">
      <c r="A94" s="118"/>
      <c r="B94" s="116"/>
      <c r="C94" s="119"/>
      <c r="D94" s="119"/>
      <c r="E94" s="117"/>
    </row>
    <row r="95" spans="1:5" ht="6.75" customHeight="1">
      <c r="A95" s="118" t="s">
        <v>51</v>
      </c>
      <c r="B95" s="116">
        <f>Beírás!A112</f>
        <v>0</v>
      </c>
      <c r="C95" s="119">
        <f>Beírás!B112</f>
        <v>0</v>
      </c>
      <c r="D95" s="119">
        <f>Beírás!$A$100</f>
        <v>0</v>
      </c>
      <c r="E95" s="117">
        <f>Beírás!H112</f>
        <v>0</v>
      </c>
    </row>
    <row r="96" spans="1:5" ht="6.75" customHeight="1">
      <c r="A96" s="118"/>
      <c r="B96" s="116"/>
      <c r="C96" s="119"/>
      <c r="D96" s="119"/>
      <c r="E96" s="117"/>
    </row>
    <row r="97" spans="1:5" ht="6.75" customHeight="1">
      <c r="A97" s="118" t="s">
        <v>52</v>
      </c>
      <c r="B97" s="116">
        <f>Beírás!A118</f>
        <v>0</v>
      </c>
      <c r="C97" s="119">
        <f>Beírás!B118</f>
        <v>0</v>
      </c>
      <c r="D97" s="119">
        <f>Beírás!$A$116</f>
        <v>0</v>
      </c>
      <c r="E97" s="117">
        <f>Beírás!H118</f>
        <v>0</v>
      </c>
    </row>
    <row r="98" spans="1:5" ht="6.75" customHeight="1">
      <c r="A98" s="118"/>
      <c r="B98" s="116"/>
      <c r="C98" s="119"/>
      <c r="D98" s="119"/>
      <c r="E98" s="117"/>
    </row>
    <row r="99" spans="1:5" ht="6.75" customHeight="1">
      <c r="A99" s="118" t="s">
        <v>53</v>
      </c>
      <c r="B99" s="116">
        <f>Beírás!A120</f>
        <v>0</v>
      </c>
      <c r="C99" s="119">
        <f>Beírás!B120</f>
        <v>0</v>
      </c>
      <c r="D99" s="119">
        <f>Beírás!$A$116</f>
        <v>0</v>
      </c>
      <c r="E99" s="117">
        <f>Beírás!H120</f>
        <v>0</v>
      </c>
    </row>
    <row r="100" spans="1:5" ht="6.75" customHeight="1">
      <c r="A100" s="118"/>
      <c r="B100" s="116"/>
      <c r="C100" s="119"/>
      <c r="D100" s="119"/>
      <c r="E100" s="117"/>
    </row>
    <row r="101" spans="1:5" ht="6.75" customHeight="1">
      <c r="A101" s="118" t="s">
        <v>54</v>
      </c>
      <c r="B101" s="116">
        <f>Beírás!A122</f>
        <v>0</v>
      </c>
      <c r="C101" s="119">
        <f>Beírás!B122</f>
        <v>0</v>
      </c>
      <c r="D101" s="119">
        <f>Beírás!$A$116</f>
        <v>0</v>
      </c>
      <c r="E101" s="117">
        <f>Beírás!H122</f>
        <v>0</v>
      </c>
    </row>
    <row r="102" spans="1:5" ht="6.75" customHeight="1">
      <c r="A102" s="118"/>
      <c r="B102" s="116"/>
      <c r="C102" s="119"/>
      <c r="D102" s="119"/>
      <c r="E102" s="117"/>
    </row>
    <row r="103" spans="1:5" ht="6.75" customHeight="1">
      <c r="A103" s="118" t="s">
        <v>57</v>
      </c>
      <c r="B103" s="116">
        <f>Beírás!A124</f>
        <v>0</v>
      </c>
      <c r="C103" s="119">
        <f>Beírás!B124</f>
        <v>0</v>
      </c>
      <c r="D103" s="119">
        <f>Beírás!$A$116</f>
        <v>0</v>
      </c>
      <c r="E103" s="117">
        <f>Beírás!H124</f>
        <v>0</v>
      </c>
    </row>
    <row r="104" spans="1:5" ht="6.75" customHeight="1">
      <c r="A104" s="118"/>
      <c r="B104" s="116"/>
      <c r="C104" s="119"/>
      <c r="D104" s="119"/>
      <c r="E104" s="117"/>
    </row>
    <row r="105" spans="1:5" ht="6.75" customHeight="1">
      <c r="A105" s="118" t="s">
        <v>58</v>
      </c>
      <c r="B105" s="116">
        <f>Beírás!A126</f>
        <v>0</v>
      </c>
      <c r="C105" s="119">
        <f>Beírás!B126</f>
        <v>0</v>
      </c>
      <c r="D105" s="119">
        <f>Beírás!$A$116</f>
        <v>0</v>
      </c>
      <c r="E105" s="117">
        <f>Beírás!H126</f>
        <v>0</v>
      </c>
    </row>
    <row r="106" spans="1:5" ht="6.75" customHeight="1">
      <c r="A106" s="118"/>
      <c r="B106" s="116"/>
      <c r="C106" s="119"/>
      <c r="D106" s="119"/>
      <c r="E106" s="117"/>
    </row>
    <row r="107" spans="1:5" ht="6.75" customHeight="1">
      <c r="A107" s="118" t="s">
        <v>59</v>
      </c>
      <c r="B107" s="116">
        <f>Beírás!A128</f>
        <v>0</v>
      </c>
      <c r="C107" s="119">
        <f>Beírás!B128</f>
        <v>0</v>
      </c>
      <c r="D107" s="119">
        <f>Beírás!$A$116</f>
        <v>0</v>
      </c>
      <c r="E107" s="117">
        <f>Beírás!H128</f>
        <v>0</v>
      </c>
    </row>
    <row r="108" spans="1:5" ht="6.75" customHeight="1">
      <c r="A108" s="118"/>
      <c r="B108" s="116"/>
      <c r="C108" s="119"/>
      <c r="D108" s="119"/>
      <c r="E108" s="117"/>
    </row>
    <row r="109" spans="1:5" ht="6.75" customHeight="1">
      <c r="A109" s="118" t="s">
        <v>60</v>
      </c>
      <c r="B109" s="116">
        <f>Beírás!A134</f>
        <v>0</v>
      </c>
      <c r="C109" s="119">
        <f>Beírás!B134</f>
        <v>0</v>
      </c>
      <c r="D109" s="119">
        <f>Beírás!$A$132</f>
        <v>0</v>
      </c>
      <c r="E109" s="117">
        <f>Beírás!H134</f>
        <v>0</v>
      </c>
    </row>
    <row r="110" spans="1:5" ht="6.75" customHeight="1">
      <c r="A110" s="118"/>
      <c r="B110" s="116"/>
      <c r="C110" s="119"/>
      <c r="D110" s="119"/>
      <c r="E110" s="117"/>
    </row>
    <row r="111" spans="1:5" ht="6.75" customHeight="1">
      <c r="A111" s="118" t="s">
        <v>61</v>
      </c>
      <c r="B111" s="116">
        <f>Beírás!A136</f>
        <v>0</v>
      </c>
      <c r="C111" s="119">
        <f>Beírás!B136</f>
        <v>0</v>
      </c>
      <c r="D111" s="119">
        <f>Beírás!$A$132</f>
        <v>0</v>
      </c>
      <c r="E111" s="117">
        <f>Beírás!H136</f>
        <v>0</v>
      </c>
    </row>
    <row r="112" spans="1:5" ht="6.75" customHeight="1">
      <c r="A112" s="118"/>
      <c r="B112" s="116"/>
      <c r="C112" s="119"/>
      <c r="D112" s="119"/>
      <c r="E112" s="117"/>
    </row>
    <row r="113" spans="1:5" ht="6.75" customHeight="1">
      <c r="A113" s="118" t="s">
        <v>62</v>
      </c>
      <c r="B113" s="116">
        <f>Beírás!A138</f>
        <v>0</v>
      </c>
      <c r="C113" s="119">
        <f>Beírás!B138</f>
        <v>0</v>
      </c>
      <c r="D113" s="119">
        <f>Beírás!$A$132</f>
        <v>0</v>
      </c>
      <c r="E113" s="117">
        <f>Beírás!H138</f>
        <v>0</v>
      </c>
    </row>
    <row r="114" spans="1:5" ht="6.75" customHeight="1">
      <c r="A114" s="118"/>
      <c r="B114" s="116"/>
      <c r="C114" s="119"/>
      <c r="D114" s="119"/>
      <c r="E114" s="117"/>
    </row>
    <row r="115" spans="1:5" ht="6.75" customHeight="1">
      <c r="A115" s="118" t="s">
        <v>63</v>
      </c>
      <c r="B115" s="116">
        <f>Beírás!A140</f>
        <v>0</v>
      </c>
      <c r="C115" s="119">
        <f>Beírás!B140</f>
        <v>0</v>
      </c>
      <c r="D115" s="119">
        <f>Beírás!$A$132</f>
        <v>0</v>
      </c>
      <c r="E115" s="117">
        <f>Beírás!H140</f>
        <v>0</v>
      </c>
    </row>
    <row r="116" spans="1:5" ht="6.75" customHeight="1">
      <c r="A116" s="118"/>
      <c r="B116" s="116"/>
      <c r="C116" s="119"/>
      <c r="D116" s="119"/>
      <c r="E116" s="117"/>
    </row>
    <row r="117" spans="1:5" ht="6.75" customHeight="1">
      <c r="A117" s="118" t="s">
        <v>64</v>
      </c>
      <c r="B117" s="116">
        <f>Beírás!A142</f>
        <v>0</v>
      </c>
      <c r="C117" s="119">
        <f>Beírás!B142</f>
        <v>0</v>
      </c>
      <c r="D117" s="119">
        <f>Beírás!$A$132</f>
        <v>0</v>
      </c>
      <c r="E117" s="117">
        <f>Beírás!H142</f>
        <v>0</v>
      </c>
    </row>
    <row r="118" spans="1:5" ht="6.75" customHeight="1">
      <c r="A118" s="118"/>
      <c r="B118" s="116"/>
      <c r="C118" s="119"/>
      <c r="D118" s="119"/>
      <c r="E118" s="117"/>
    </row>
    <row r="119" spans="1:5" ht="6.75" customHeight="1">
      <c r="A119" s="118" t="s">
        <v>65</v>
      </c>
      <c r="B119" s="116">
        <f>Beírás!A144</f>
        <v>0</v>
      </c>
      <c r="C119" s="119">
        <f>Beírás!B144</f>
        <v>0</v>
      </c>
      <c r="D119" s="119">
        <f>Beírás!$A$132</f>
        <v>0</v>
      </c>
      <c r="E119" s="117">
        <f>Beírás!H144</f>
        <v>0</v>
      </c>
    </row>
    <row r="120" spans="1:5" ht="6.75" customHeight="1">
      <c r="A120" s="118"/>
      <c r="B120" s="116"/>
      <c r="C120" s="119"/>
      <c r="D120" s="119"/>
      <c r="E120" s="117"/>
    </row>
    <row r="121" spans="1:5" ht="6.75" customHeight="1">
      <c r="A121" s="118" t="s">
        <v>66</v>
      </c>
      <c r="B121" s="116">
        <f>Beírás!A150</f>
        <v>0</v>
      </c>
      <c r="C121" s="119">
        <f>Beírás!B150</f>
        <v>0</v>
      </c>
      <c r="D121" s="119">
        <f>Beírás!$A$148</f>
        <v>0</v>
      </c>
      <c r="E121" s="117">
        <f>Beírás!H150</f>
        <v>0</v>
      </c>
    </row>
    <row r="122" spans="1:5" ht="6.75" customHeight="1">
      <c r="A122" s="118"/>
      <c r="B122" s="116"/>
      <c r="C122" s="119"/>
      <c r="D122" s="119"/>
      <c r="E122" s="117"/>
    </row>
    <row r="123" spans="1:5" ht="6.75" customHeight="1">
      <c r="A123" s="118" t="s">
        <v>67</v>
      </c>
      <c r="B123" s="116">
        <f>Beírás!A152</f>
        <v>0</v>
      </c>
      <c r="C123" s="119">
        <f>Beírás!B152</f>
        <v>0</v>
      </c>
      <c r="D123" s="119">
        <f>Beírás!$A$148</f>
        <v>0</v>
      </c>
      <c r="E123" s="117">
        <f>Beírás!H152</f>
        <v>0</v>
      </c>
    </row>
    <row r="124" spans="1:5" ht="6.75" customHeight="1">
      <c r="A124" s="118"/>
      <c r="B124" s="116"/>
      <c r="C124" s="119"/>
      <c r="D124" s="119"/>
      <c r="E124" s="117"/>
    </row>
    <row r="125" spans="1:5" ht="6.75" customHeight="1">
      <c r="A125" s="118" t="s">
        <v>68</v>
      </c>
      <c r="B125" s="116">
        <f>Beírás!A154</f>
        <v>0</v>
      </c>
      <c r="C125" s="119">
        <f>Beírás!B154</f>
        <v>0</v>
      </c>
      <c r="D125" s="119">
        <f>Beírás!$A$148</f>
        <v>0</v>
      </c>
      <c r="E125" s="117">
        <f>Beírás!H154</f>
        <v>0</v>
      </c>
    </row>
    <row r="126" spans="1:5" ht="6.75" customHeight="1">
      <c r="A126" s="118"/>
      <c r="B126" s="116"/>
      <c r="C126" s="119"/>
      <c r="D126" s="119"/>
      <c r="E126" s="117"/>
    </row>
    <row r="127" spans="1:5" ht="6.75" customHeight="1">
      <c r="A127" s="118" t="s">
        <v>69</v>
      </c>
      <c r="B127" s="116">
        <f>Beírás!A156</f>
        <v>0</v>
      </c>
      <c r="C127" s="119">
        <f>Beírás!B156</f>
        <v>0</v>
      </c>
      <c r="D127" s="119">
        <f>Beírás!$A$148</f>
        <v>0</v>
      </c>
      <c r="E127" s="117">
        <f>Beírás!H156</f>
        <v>0</v>
      </c>
    </row>
    <row r="128" spans="1:5" ht="6.75" customHeight="1">
      <c r="A128" s="118"/>
      <c r="B128" s="116"/>
      <c r="C128" s="119"/>
      <c r="D128" s="119"/>
      <c r="E128" s="117"/>
    </row>
    <row r="129" spans="1:5" ht="6.75" customHeight="1">
      <c r="A129" s="118" t="s">
        <v>70</v>
      </c>
      <c r="B129" s="116">
        <f>Beírás!A158</f>
        <v>0</v>
      </c>
      <c r="C129" s="119">
        <f>Beírás!B158</f>
        <v>0</v>
      </c>
      <c r="D129" s="119">
        <f>Beírás!$A$148</f>
        <v>0</v>
      </c>
      <c r="E129" s="117">
        <f>Beírás!H158</f>
        <v>0</v>
      </c>
    </row>
    <row r="130" spans="1:5" ht="6.75" customHeight="1">
      <c r="A130" s="118"/>
      <c r="B130" s="116"/>
      <c r="C130" s="119"/>
      <c r="D130" s="119"/>
      <c r="E130" s="117"/>
    </row>
    <row r="131" spans="1:5" ht="6.75" customHeight="1">
      <c r="A131" s="118" t="s">
        <v>71</v>
      </c>
      <c r="B131" s="116">
        <f>Beírás!A160</f>
        <v>0</v>
      </c>
      <c r="C131" s="119">
        <f>Beírás!B160</f>
        <v>0</v>
      </c>
      <c r="D131" s="119">
        <f>Beírás!$A$148</f>
        <v>0</v>
      </c>
      <c r="E131" s="117">
        <f>Beírás!H160</f>
        <v>0</v>
      </c>
    </row>
    <row r="132" spans="1:5" ht="6.75" customHeight="1">
      <c r="A132" s="118"/>
      <c r="B132" s="116"/>
      <c r="C132" s="119"/>
      <c r="D132" s="119"/>
      <c r="E132" s="117"/>
    </row>
    <row r="133" spans="1:5" ht="6.75" customHeight="1">
      <c r="A133" s="118" t="s">
        <v>72</v>
      </c>
      <c r="B133" s="116">
        <f>Beírás!A166</f>
        <v>0</v>
      </c>
      <c r="C133" s="119">
        <f>Beírás!B166</f>
        <v>0</v>
      </c>
      <c r="D133" s="119">
        <f>Beírás!$A$164</f>
        <v>0</v>
      </c>
      <c r="E133" s="117">
        <f>Beírás!H166</f>
        <v>0</v>
      </c>
    </row>
    <row r="134" spans="1:5" ht="6.75" customHeight="1">
      <c r="A134" s="118"/>
      <c r="B134" s="116"/>
      <c r="C134" s="119"/>
      <c r="D134" s="119"/>
      <c r="E134" s="117"/>
    </row>
    <row r="135" spans="1:5" ht="6.75" customHeight="1">
      <c r="A135" s="118" t="s">
        <v>73</v>
      </c>
      <c r="B135" s="116">
        <f>Beírás!A168</f>
        <v>0</v>
      </c>
      <c r="C135" s="119">
        <f>Beírás!B168</f>
        <v>0</v>
      </c>
      <c r="D135" s="119">
        <f>Beírás!$A$164</f>
        <v>0</v>
      </c>
      <c r="E135" s="117">
        <f>Beírás!H168</f>
        <v>0</v>
      </c>
    </row>
    <row r="136" spans="1:5" ht="6.75" customHeight="1">
      <c r="A136" s="118"/>
      <c r="B136" s="116"/>
      <c r="C136" s="119"/>
      <c r="D136" s="119"/>
      <c r="E136" s="117"/>
    </row>
    <row r="137" spans="1:5" ht="6.75" customHeight="1">
      <c r="A137" s="118" t="s">
        <v>74</v>
      </c>
      <c r="B137" s="116">
        <f>Beírás!A170</f>
        <v>0</v>
      </c>
      <c r="C137" s="119">
        <f>Beírás!B170</f>
        <v>0</v>
      </c>
      <c r="D137" s="119">
        <f>Beírás!$A$164</f>
        <v>0</v>
      </c>
      <c r="E137" s="117">
        <f>Beírás!H170</f>
        <v>0</v>
      </c>
    </row>
    <row r="138" spans="1:5" ht="6.75" customHeight="1">
      <c r="A138" s="118"/>
      <c r="B138" s="116"/>
      <c r="C138" s="119"/>
      <c r="D138" s="119"/>
      <c r="E138" s="117"/>
    </row>
    <row r="139" spans="1:5" ht="6.75" customHeight="1">
      <c r="A139" s="118" t="s">
        <v>75</v>
      </c>
      <c r="B139" s="116">
        <f>Beírás!A172</f>
        <v>0</v>
      </c>
      <c r="C139" s="119">
        <f>Beírás!B172</f>
        <v>0</v>
      </c>
      <c r="D139" s="119">
        <f>Beírás!$A$164</f>
        <v>0</v>
      </c>
      <c r="E139" s="117">
        <f>Beírás!H172</f>
        <v>0</v>
      </c>
    </row>
    <row r="140" spans="1:5" ht="6.75" customHeight="1">
      <c r="A140" s="118"/>
      <c r="B140" s="116"/>
      <c r="C140" s="119"/>
      <c r="D140" s="119"/>
      <c r="E140" s="117"/>
    </row>
    <row r="141" spans="1:5" ht="6.75" customHeight="1">
      <c r="A141" s="118" t="s">
        <v>76</v>
      </c>
      <c r="B141" s="116">
        <f>Beírás!A174</f>
        <v>0</v>
      </c>
      <c r="C141" s="119">
        <f>Beírás!B174</f>
        <v>0</v>
      </c>
      <c r="D141" s="119">
        <f>Beírás!$A$164</f>
        <v>0</v>
      </c>
      <c r="E141" s="117">
        <f>Beírás!H174</f>
        <v>0</v>
      </c>
    </row>
    <row r="142" spans="1:5" ht="6.75" customHeight="1">
      <c r="A142" s="118"/>
      <c r="B142" s="116"/>
      <c r="C142" s="119"/>
      <c r="D142" s="119"/>
      <c r="E142" s="117"/>
    </row>
    <row r="143" spans="1:5" ht="6.75" customHeight="1">
      <c r="A143" s="118" t="s">
        <v>77</v>
      </c>
      <c r="B143" s="116">
        <f>Beírás!A176</f>
        <v>0</v>
      </c>
      <c r="C143" s="119">
        <f>Beírás!B176</f>
        <v>0</v>
      </c>
      <c r="D143" s="119">
        <f>Beírás!$A$164</f>
        <v>0</v>
      </c>
      <c r="E143" s="117">
        <f>Beírás!H176</f>
        <v>0</v>
      </c>
    </row>
    <row r="144" spans="1:5" ht="6.75" customHeight="1">
      <c r="A144" s="118"/>
      <c r="B144" s="116"/>
      <c r="C144" s="119"/>
      <c r="D144" s="119"/>
      <c r="E144" s="117"/>
    </row>
    <row r="145" spans="1:5" ht="6.75" customHeight="1">
      <c r="A145" s="118" t="s">
        <v>78</v>
      </c>
      <c r="B145" s="116">
        <f>Beírás!A182</f>
        <v>0</v>
      </c>
      <c r="C145" s="119">
        <f>Beírás!B182</f>
        <v>0</v>
      </c>
      <c r="D145" s="119">
        <f>Beírás!$A$180</f>
        <v>0</v>
      </c>
      <c r="E145" s="117">
        <f>Beírás!H182</f>
        <v>0</v>
      </c>
    </row>
    <row r="146" spans="1:5" ht="6.75" customHeight="1">
      <c r="A146" s="118"/>
      <c r="B146" s="116"/>
      <c r="C146" s="119"/>
      <c r="D146" s="119"/>
      <c r="E146" s="117"/>
    </row>
    <row r="147" spans="1:5" ht="6.75" customHeight="1">
      <c r="A147" s="118" t="s">
        <v>79</v>
      </c>
      <c r="B147" s="116">
        <f>Beírás!A184</f>
        <v>0</v>
      </c>
      <c r="C147" s="119">
        <f>Beírás!B184</f>
        <v>0</v>
      </c>
      <c r="D147" s="119">
        <f>Beírás!$A$180</f>
        <v>0</v>
      </c>
      <c r="E147" s="117">
        <f>Beírás!H184</f>
        <v>0</v>
      </c>
    </row>
    <row r="148" spans="1:5" ht="6.75" customHeight="1">
      <c r="A148" s="118"/>
      <c r="B148" s="116"/>
      <c r="C148" s="119"/>
      <c r="D148" s="119"/>
      <c r="E148" s="117"/>
    </row>
    <row r="149" spans="1:5" ht="6.75" customHeight="1">
      <c r="A149" s="118" t="s">
        <v>80</v>
      </c>
      <c r="B149" s="116">
        <f>Beírás!A186</f>
        <v>0</v>
      </c>
      <c r="C149" s="119">
        <f>Beírás!B186</f>
        <v>0</v>
      </c>
      <c r="D149" s="119">
        <f>Beírás!$A$180</f>
        <v>0</v>
      </c>
      <c r="E149" s="117">
        <f>Beírás!H186</f>
        <v>0</v>
      </c>
    </row>
    <row r="150" spans="1:5" ht="6.75" customHeight="1">
      <c r="A150" s="118"/>
      <c r="B150" s="116"/>
      <c r="C150" s="119"/>
      <c r="D150" s="119"/>
      <c r="E150" s="117"/>
    </row>
    <row r="151" spans="1:5" ht="6.75" customHeight="1">
      <c r="A151" s="118" t="s">
        <v>81</v>
      </c>
      <c r="B151" s="116">
        <f>Beírás!A188</f>
        <v>0</v>
      </c>
      <c r="C151" s="119">
        <f>Beírás!B188</f>
        <v>0</v>
      </c>
      <c r="D151" s="119">
        <f>Beírás!$A$180</f>
        <v>0</v>
      </c>
      <c r="E151" s="117">
        <f>Beírás!H188</f>
        <v>0</v>
      </c>
    </row>
    <row r="152" spans="1:5" ht="6.75" customHeight="1">
      <c r="A152" s="118"/>
      <c r="B152" s="116"/>
      <c r="C152" s="119"/>
      <c r="D152" s="119"/>
      <c r="E152" s="117"/>
    </row>
    <row r="153" spans="1:5" ht="6.75" customHeight="1">
      <c r="A153" s="118" t="s">
        <v>94</v>
      </c>
      <c r="B153" s="116">
        <f>Beírás!A190</f>
        <v>0</v>
      </c>
      <c r="C153" s="119">
        <f>Beírás!B190</f>
        <v>0</v>
      </c>
      <c r="D153" s="119">
        <f>Beírás!$A$180</f>
        <v>0</v>
      </c>
      <c r="E153" s="117">
        <f>Beírás!H190</f>
        <v>0</v>
      </c>
    </row>
    <row r="154" spans="1:5" ht="6.75" customHeight="1">
      <c r="A154" s="118"/>
      <c r="B154" s="116"/>
      <c r="C154" s="119"/>
      <c r="D154" s="119"/>
      <c r="E154" s="117"/>
    </row>
    <row r="155" spans="1:5" ht="6.75" customHeight="1">
      <c r="A155" s="118" t="s">
        <v>95</v>
      </c>
      <c r="B155" s="116">
        <f>Beírás!A192</f>
        <v>0</v>
      </c>
      <c r="C155" s="119">
        <f>Beírás!B192</f>
        <v>0</v>
      </c>
      <c r="D155" s="119">
        <f>Beírás!$A$180</f>
        <v>0</v>
      </c>
      <c r="E155" s="117">
        <f>Beírás!$H$192</f>
        <v>0</v>
      </c>
    </row>
    <row r="156" spans="1:5" ht="6.75" customHeight="1">
      <c r="A156" s="118"/>
      <c r="B156" s="116"/>
      <c r="C156" s="119"/>
      <c r="D156" s="119"/>
      <c r="E156" s="117"/>
    </row>
    <row r="157" spans="1:5" ht="6.75" customHeight="1">
      <c r="A157" s="118" t="s">
        <v>96</v>
      </c>
      <c r="B157" s="116">
        <f>Beírás!A198</f>
        <v>0</v>
      </c>
      <c r="C157" s="119">
        <f>Beírás!B198</f>
        <v>0</v>
      </c>
      <c r="D157" s="119">
        <f>Beírás!$A$196</f>
        <v>0</v>
      </c>
      <c r="E157" s="117">
        <f>Beírás!H198</f>
        <v>0</v>
      </c>
    </row>
    <row r="158" spans="1:5" ht="6.75" customHeight="1">
      <c r="A158" s="118"/>
      <c r="B158" s="116"/>
      <c r="C158" s="119"/>
      <c r="D158" s="119"/>
      <c r="E158" s="117"/>
    </row>
    <row r="159" spans="1:5" ht="6.75" customHeight="1">
      <c r="A159" s="118" t="s">
        <v>97</v>
      </c>
      <c r="B159" s="116">
        <f>Beírás!A200</f>
        <v>0</v>
      </c>
      <c r="C159" s="119">
        <f>Beírás!B200</f>
        <v>0</v>
      </c>
      <c r="D159" s="119">
        <f>Beírás!$A$196</f>
        <v>0</v>
      </c>
      <c r="E159" s="117">
        <f>Beírás!H200</f>
        <v>0</v>
      </c>
    </row>
    <row r="160" spans="1:5" ht="6.75" customHeight="1">
      <c r="A160" s="118"/>
      <c r="B160" s="116"/>
      <c r="C160" s="119"/>
      <c r="D160" s="119"/>
      <c r="E160" s="117"/>
    </row>
    <row r="161" spans="1:5" ht="6.75" customHeight="1">
      <c r="A161" s="118" t="s">
        <v>98</v>
      </c>
      <c r="B161" s="116">
        <f>Beírás!A202</f>
        <v>0</v>
      </c>
      <c r="C161" s="119">
        <f>Beírás!B202</f>
        <v>0</v>
      </c>
      <c r="D161" s="119">
        <f>Beírás!$A$196</f>
        <v>0</v>
      </c>
      <c r="E161" s="117">
        <f>Beírás!H202</f>
        <v>0</v>
      </c>
    </row>
    <row r="162" spans="1:5" ht="6.75" customHeight="1">
      <c r="A162" s="118"/>
      <c r="B162" s="116"/>
      <c r="C162" s="119"/>
      <c r="D162" s="119"/>
      <c r="E162" s="117"/>
    </row>
    <row r="163" spans="1:5" ht="6.75" customHeight="1">
      <c r="A163" s="118" t="s">
        <v>99</v>
      </c>
      <c r="B163" s="116">
        <f>Beírás!A204</f>
        <v>0</v>
      </c>
      <c r="C163" s="119">
        <f>Beírás!B204</f>
        <v>0</v>
      </c>
      <c r="D163" s="119">
        <f>Beírás!$A$196</f>
        <v>0</v>
      </c>
      <c r="E163" s="117">
        <f>Beírás!H204</f>
        <v>0</v>
      </c>
    </row>
    <row r="164" spans="1:5" ht="6.75" customHeight="1">
      <c r="A164" s="118"/>
      <c r="B164" s="116"/>
      <c r="C164" s="119"/>
      <c r="D164" s="119"/>
      <c r="E164" s="117"/>
    </row>
    <row r="165" spans="1:5" ht="6.75" customHeight="1">
      <c r="A165" s="118" t="s">
        <v>100</v>
      </c>
      <c r="B165" s="116">
        <f>Beírás!A206</f>
        <v>0</v>
      </c>
      <c r="C165" s="119">
        <f>Beírás!B206</f>
        <v>0</v>
      </c>
      <c r="D165" s="119">
        <f>Beírás!$A$196</f>
        <v>0</v>
      </c>
      <c r="E165" s="117">
        <f>Beírás!H206</f>
        <v>0</v>
      </c>
    </row>
    <row r="166" spans="1:5" ht="6.75" customHeight="1">
      <c r="A166" s="118"/>
      <c r="B166" s="116"/>
      <c r="C166" s="119"/>
      <c r="D166" s="119"/>
      <c r="E166" s="117"/>
    </row>
    <row r="167" spans="1:5" ht="6.75" customHeight="1">
      <c r="A167" s="118" t="s">
        <v>101</v>
      </c>
      <c r="B167" s="116">
        <f>Beírás!A208</f>
        <v>0</v>
      </c>
      <c r="C167" s="119">
        <f>Beírás!B208</f>
        <v>0</v>
      </c>
      <c r="D167" s="119">
        <f>Beírás!$A$196</f>
        <v>0</v>
      </c>
      <c r="E167" s="117">
        <f>Beírás!H208</f>
        <v>0</v>
      </c>
    </row>
    <row r="168" spans="1:5" ht="6.75" customHeight="1">
      <c r="A168" s="118"/>
      <c r="B168" s="116"/>
      <c r="C168" s="119"/>
      <c r="D168" s="119"/>
      <c r="E168" s="117"/>
    </row>
    <row r="169" spans="1:5" ht="6.75" customHeight="1">
      <c r="A169" s="118" t="s">
        <v>102</v>
      </c>
      <c r="B169" s="116">
        <f>Beírás!A214</f>
        <v>0</v>
      </c>
      <c r="C169" s="119">
        <f>Beírás!B214</f>
        <v>0</v>
      </c>
      <c r="D169" s="119">
        <f>Beírás!$A$212</f>
        <v>0</v>
      </c>
      <c r="E169" s="117">
        <f>Beírás!H214</f>
        <v>0</v>
      </c>
    </row>
    <row r="170" spans="1:5" ht="6.75" customHeight="1">
      <c r="A170" s="118"/>
      <c r="B170" s="116"/>
      <c r="C170" s="119"/>
      <c r="D170" s="119"/>
      <c r="E170" s="117"/>
    </row>
    <row r="171" spans="1:5" ht="6.75" customHeight="1">
      <c r="A171" s="118" t="s">
        <v>103</v>
      </c>
      <c r="B171" s="116">
        <f>Beírás!A216</f>
        <v>0</v>
      </c>
      <c r="C171" s="119">
        <f>Beírás!B216</f>
        <v>0</v>
      </c>
      <c r="D171" s="119">
        <f>Beírás!$A$212</f>
        <v>0</v>
      </c>
      <c r="E171" s="117">
        <f>Beírás!H216</f>
        <v>0</v>
      </c>
    </row>
    <row r="172" spans="1:5" ht="6.75" customHeight="1">
      <c r="A172" s="118"/>
      <c r="B172" s="116"/>
      <c r="C172" s="119"/>
      <c r="D172" s="119"/>
      <c r="E172" s="117"/>
    </row>
    <row r="173" spans="1:5" ht="6.75" customHeight="1">
      <c r="A173" s="118" t="s">
        <v>104</v>
      </c>
      <c r="B173" s="116">
        <f>Beírás!A218</f>
        <v>0</v>
      </c>
      <c r="C173" s="119">
        <f>Beírás!B218</f>
        <v>0</v>
      </c>
      <c r="D173" s="119">
        <f>Beírás!$A$212</f>
        <v>0</v>
      </c>
      <c r="E173" s="117">
        <f>Beírás!H218</f>
        <v>0</v>
      </c>
    </row>
    <row r="174" spans="1:5" ht="6.75" customHeight="1">
      <c r="A174" s="118"/>
      <c r="B174" s="116"/>
      <c r="C174" s="119"/>
      <c r="D174" s="119"/>
      <c r="E174" s="117"/>
    </row>
    <row r="175" spans="1:5" ht="6.75" customHeight="1">
      <c r="A175" s="118" t="s">
        <v>105</v>
      </c>
      <c r="B175" s="116">
        <f>Beírás!A220</f>
        <v>0</v>
      </c>
      <c r="C175" s="119">
        <f>Beírás!B220</f>
        <v>0</v>
      </c>
      <c r="D175" s="119">
        <f>Beírás!$A$212</f>
        <v>0</v>
      </c>
      <c r="E175" s="117">
        <f>Beírás!H220</f>
        <v>0</v>
      </c>
    </row>
    <row r="176" spans="1:5" ht="6.75" customHeight="1">
      <c r="A176" s="118"/>
      <c r="B176" s="116"/>
      <c r="C176" s="119"/>
      <c r="D176" s="119"/>
      <c r="E176" s="117"/>
    </row>
    <row r="177" spans="1:5" ht="6.75" customHeight="1">
      <c r="A177" s="118" t="s">
        <v>106</v>
      </c>
      <c r="B177" s="116">
        <f>Beírás!A222</f>
        <v>0</v>
      </c>
      <c r="C177" s="119">
        <f>Beírás!B222</f>
        <v>0</v>
      </c>
      <c r="D177" s="119">
        <f>Beírás!$A$212</f>
        <v>0</v>
      </c>
      <c r="E177" s="117">
        <f>Beírás!H222</f>
        <v>0</v>
      </c>
    </row>
    <row r="178" spans="1:5" ht="6.75" customHeight="1">
      <c r="A178" s="118"/>
      <c r="B178" s="116"/>
      <c r="C178" s="119"/>
      <c r="D178" s="119"/>
      <c r="E178" s="117"/>
    </row>
    <row r="179" spans="1:5" ht="6.75" customHeight="1">
      <c r="A179" s="118" t="s">
        <v>107</v>
      </c>
      <c r="B179" s="116">
        <f>Beírás!A224</f>
        <v>0</v>
      </c>
      <c r="C179" s="119">
        <f>Beírás!B224</f>
        <v>0</v>
      </c>
      <c r="D179" s="119">
        <f>Beírás!$A$212</f>
        <v>0</v>
      </c>
      <c r="E179" s="117">
        <f>Beírás!H224</f>
        <v>0</v>
      </c>
    </row>
    <row r="180" spans="1:5" ht="6.75" customHeight="1">
      <c r="A180" s="118"/>
      <c r="B180" s="116"/>
      <c r="C180" s="119"/>
      <c r="D180" s="119"/>
      <c r="E180" s="117"/>
    </row>
    <row r="181" spans="1:5" ht="6.75" customHeight="1">
      <c r="A181" s="118" t="s">
        <v>108</v>
      </c>
      <c r="B181" s="116">
        <f>Beírás!A230</f>
        <v>0</v>
      </c>
      <c r="C181" s="119">
        <f>Beírás!B230</f>
        <v>0</v>
      </c>
      <c r="D181" s="119">
        <f>Beírás!$A$228</f>
        <v>0</v>
      </c>
      <c r="E181" s="117">
        <f>Beírás!H230</f>
        <v>0</v>
      </c>
    </row>
    <row r="182" spans="1:5" ht="6.75" customHeight="1">
      <c r="A182" s="118"/>
      <c r="B182" s="116"/>
      <c r="C182" s="119"/>
      <c r="D182" s="119"/>
      <c r="E182" s="117"/>
    </row>
    <row r="183" spans="1:5" ht="6.75" customHeight="1">
      <c r="A183" s="118" t="s">
        <v>109</v>
      </c>
      <c r="B183" s="116">
        <f>Beírás!A232</f>
        <v>0</v>
      </c>
      <c r="C183" s="119">
        <f>Beírás!B232</f>
        <v>0</v>
      </c>
      <c r="D183" s="119">
        <f>Beírás!$A$228</f>
        <v>0</v>
      </c>
      <c r="E183" s="117">
        <f>Beírás!H232</f>
        <v>0</v>
      </c>
    </row>
    <row r="184" spans="1:5" ht="6.75" customHeight="1">
      <c r="A184" s="118"/>
      <c r="B184" s="116"/>
      <c r="C184" s="119"/>
      <c r="D184" s="119"/>
      <c r="E184" s="117"/>
    </row>
    <row r="185" spans="1:5" ht="6.75" customHeight="1">
      <c r="A185" s="118" t="s">
        <v>110</v>
      </c>
      <c r="B185" s="116">
        <f>Beírás!A234</f>
        <v>0</v>
      </c>
      <c r="C185" s="119">
        <f>Beírás!B234</f>
        <v>0</v>
      </c>
      <c r="D185" s="119">
        <f>Beírás!$A$228</f>
        <v>0</v>
      </c>
      <c r="E185" s="117">
        <f>Beírás!H234</f>
        <v>0</v>
      </c>
    </row>
    <row r="186" spans="1:5" ht="6.75" customHeight="1">
      <c r="A186" s="118"/>
      <c r="B186" s="116"/>
      <c r="C186" s="119"/>
      <c r="D186" s="119"/>
      <c r="E186" s="117"/>
    </row>
    <row r="187" spans="1:5" ht="6.75" customHeight="1">
      <c r="A187" s="118" t="s">
        <v>111</v>
      </c>
      <c r="B187" s="116">
        <f>Beírás!A236</f>
        <v>0</v>
      </c>
      <c r="C187" s="119">
        <f>Beírás!B236</f>
        <v>0</v>
      </c>
      <c r="D187" s="119">
        <f>Beírás!$A$228</f>
        <v>0</v>
      </c>
      <c r="E187" s="117">
        <f>Beírás!H236</f>
        <v>0</v>
      </c>
    </row>
    <row r="188" spans="1:5" ht="6.75" customHeight="1">
      <c r="A188" s="118"/>
      <c r="B188" s="116"/>
      <c r="C188" s="119"/>
      <c r="D188" s="119"/>
      <c r="E188" s="117"/>
    </row>
    <row r="189" spans="1:5" ht="6.75" customHeight="1">
      <c r="A189" s="118" t="s">
        <v>112</v>
      </c>
      <c r="B189" s="116">
        <f>Beírás!A238</f>
        <v>0</v>
      </c>
      <c r="C189" s="119">
        <f>Beírás!B238</f>
        <v>0</v>
      </c>
      <c r="D189" s="119">
        <f>Beírás!$A$228</f>
        <v>0</v>
      </c>
      <c r="E189" s="117">
        <f>Beírás!H238</f>
        <v>0</v>
      </c>
    </row>
    <row r="190" spans="1:5" ht="6.75" customHeight="1">
      <c r="A190" s="118"/>
      <c r="B190" s="116"/>
      <c r="C190" s="119"/>
      <c r="D190" s="119"/>
      <c r="E190" s="117"/>
    </row>
    <row r="191" spans="1:5" ht="6.75" customHeight="1">
      <c r="A191" s="118" t="s">
        <v>113</v>
      </c>
      <c r="B191" s="116">
        <f>Beírás!A240</f>
        <v>0</v>
      </c>
      <c r="C191" s="119">
        <f>Beírás!B240</f>
        <v>0</v>
      </c>
      <c r="D191" s="119">
        <f>Beírás!$A$228</f>
        <v>0</v>
      </c>
      <c r="E191" s="117">
        <f>Beírás!H240</f>
        <v>0</v>
      </c>
    </row>
    <row r="192" spans="1:5" ht="6.75" customHeight="1">
      <c r="A192" s="118"/>
      <c r="B192" s="116"/>
      <c r="C192" s="119"/>
      <c r="D192" s="119"/>
      <c r="E192" s="117"/>
    </row>
    <row r="193" spans="1:5" ht="6.75" customHeight="1">
      <c r="A193" s="118" t="s">
        <v>114</v>
      </c>
      <c r="B193" s="116">
        <f>Beírás!A246</f>
        <v>0</v>
      </c>
      <c r="C193" s="119">
        <f>Beírás!B246</f>
        <v>0</v>
      </c>
      <c r="D193" s="119">
        <f>Beírás!$A$244</f>
        <v>0</v>
      </c>
      <c r="E193" s="117">
        <f>Beírás!H246</f>
        <v>0</v>
      </c>
    </row>
    <row r="194" spans="1:5" ht="6.75" customHeight="1">
      <c r="A194" s="118"/>
      <c r="B194" s="116"/>
      <c r="C194" s="119"/>
      <c r="D194" s="119"/>
      <c r="E194" s="117"/>
    </row>
    <row r="195" spans="1:5" ht="6.75" customHeight="1">
      <c r="A195" s="118" t="s">
        <v>115</v>
      </c>
      <c r="B195" s="116">
        <f>Beírás!A248</f>
        <v>0</v>
      </c>
      <c r="C195" s="119">
        <f>Beírás!B248</f>
        <v>0</v>
      </c>
      <c r="D195" s="119">
        <f>Beírás!$A$244</f>
        <v>0</v>
      </c>
      <c r="E195" s="117">
        <f>Beírás!H248</f>
        <v>0</v>
      </c>
    </row>
    <row r="196" spans="1:5" ht="6.75" customHeight="1">
      <c r="A196" s="118"/>
      <c r="B196" s="116"/>
      <c r="C196" s="119"/>
      <c r="D196" s="119"/>
      <c r="E196" s="117"/>
    </row>
    <row r="197" spans="1:5" ht="6.75" customHeight="1">
      <c r="A197" s="118" t="s">
        <v>116</v>
      </c>
      <c r="B197" s="116">
        <f>Beírás!A250</f>
        <v>0</v>
      </c>
      <c r="C197" s="119">
        <f>Beírás!B250</f>
        <v>0</v>
      </c>
      <c r="D197" s="119">
        <f>Beírás!$A$244</f>
        <v>0</v>
      </c>
      <c r="E197" s="117">
        <f>Beírás!H250</f>
        <v>0</v>
      </c>
    </row>
    <row r="198" spans="1:5" ht="6.75" customHeight="1">
      <c r="A198" s="118"/>
      <c r="B198" s="116"/>
      <c r="C198" s="119"/>
      <c r="D198" s="119"/>
      <c r="E198" s="117"/>
    </row>
    <row r="199" spans="1:5" ht="6.75" customHeight="1">
      <c r="A199" s="118" t="s">
        <v>117</v>
      </c>
      <c r="B199" s="116">
        <f>Beírás!A252</f>
        <v>0</v>
      </c>
      <c r="C199" s="119">
        <f>Beírás!B252</f>
        <v>0</v>
      </c>
      <c r="D199" s="119">
        <f>Beírás!$A$244</f>
        <v>0</v>
      </c>
      <c r="E199" s="117">
        <f>Beírás!H252</f>
        <v>0</v>
      </c>
    </row>
    <row r="200" spans="1:5" ht="6.75" customHeight="1">
      <c r="A200" s="118"/>
      <c r="B200" s="116"/>
      <c r="C200" s="119"/>
      <c r="D200" s="119"/>
      <c r="E200" s="117"/>
    </row>
    <row r="201" spans="1:5" ht="6.75" customHeight="1">
      <c r="A201" s="118" t="s">
        <v>122</v>
      </c>
      <c r="B201" s="116">
        <f>Beírás!A254</f>
        <v>0</v>
      </c>
      <c r="C201" s="119">
        <f>Beírás!B254</f>
        <v>0</v>
      </c>
      <c r="D201" s="119">
        <f>Beírás!$A$244</f>
        <v>0</v>
      </c>
      <c r="E201" s="117">
        <f>Beírás!H254</f>
        <v>0</v>
      </c>
    </row>
    <row r="202" spans="1:5" ht="6.75" customHeight="1">
      <c r="A202" s="118"/>
      <c r="B202" s="116"/>
      <c r="C202" s="119"/>
      <c r="D202" s="119"/>
      <c r="E202" s="117"/>
    </row>
    <row r="203" spans="1:5" ht="6.75" customHeight="1">
      <c r="A203" s="118" t="s">
        <v>123</v>
      </c>
      <c r="B203" s="116">
        <f>Beírás!A256</f>
        <v>0</v>
      </c>
      <c r="C203" s="119">
        <f>Beírás!B256</f>
        <v>0</v>
      </c>
      <c r="D203" s="119">
        <f>Beírás!$A$244</f>
        <v>0</v>
      </c>
      <c r="E203" s="117">
        <f>Beírás!H256</f>
        <v>0</v>
      </c>
    </row>
    <row r="204" spans="1:5" ht="6.75" customHeight="1">
      <c r="A204" s="118"/>
      <c r="B204" s="116"/>
      <c r="C204" s="119"/>
      <c r="D204" s="119"/>
      <c r="E204" s="117"/>
    </row>
    <row r="205" spans="1:5" ht="6.75" customHeight="1">
      <c r="A205" s="118" t="s">
        <v>124</v>
      </c>
      <c r="B205" s="116">
        <f>Beírás!A262</f>
        <v>0</v>
      </c>
      <c r="C205" s="119">
        <f>Beírás!B262</f>
        <v>0</v>
      </c>
      <c r="D205" s="119">
        <f>Beírás!$A$260</f>
        <v>0</v>
      </c>
      <c r="E205" s="117">
        <f>Beírás!H262</f>
        <v>0</v>
      </c>
    </row>
    <row r="206" spans="1:5" ht="6.75" customHeight="1">
      <c r="A206" s="118"/>
      <c r="B206" s="116"/>
      <c r="C206" s="119"/>
      <c r="D206" s="119"/>
      <c r="E206" s="117"/>
    </row>
    <row r="207" spans="1:5" ht="6.75" customHeight="1">
      <c r="A207" s="118" t="s">
        <v>125</v>
      </c>
      <c r="B207" s="116">
        <f>Beírás!A264</f>
        <v>0</v>
      </c>
      <c r="C207" s="119">
        <f>Beírás!B264</f>
        <v>0</v>
      </c>
      <c r="D207" s="119">
        <f>Beírás!$A$260</f>
        <v>0</v>
      </c>
      <c r="E207" s="117">
        <f>Beírás!H264</f>
        <v>0</v>
      </c>
    </row>
    <row r="208" spans="1:5" ht="6.75" customHeight="1">
      <c r="A208" s="118"/>
      <c r="B208" s="116"/>
      <c r="C208" s="119"/>
      <c r="D208" s="119"/>
      <c r="E208" s="117"/>
    </row>
    <row r="209" spans="1:5" ht="6.75" customHeight="1">
      <c r="A209" s="118" t="s">
        <v>126</v>
      </c>
      <c r="B209" s="116">
        <f>Beírás!A266</f>
        <v>0</v>
      </c>
      <c r="C209" s="119">
        <f>Beírás!B266</f>
        <v>0</v>
      </c>
      <c r="D209" s="119">
        <f>Beírás!$A$260</f>
        <v>0</v>
      </c>
      <c r="E209" s="117">
        <f>Beírás!H266</f>
        <v>0</v>
      </c>
    </row>
    <row r="210" spans="1:5" ht="6.75" customHeight="1">
      <c r="A210" s="118"/>
      <c r="B210" s="116"/>
      <c r="C210" s="119"/>
      <c r="D210" s="119"/>
      <c r="E210" s="117"/>
    </row>
    <row r="211" spans="1:5" ht="6.75" customHeight="1">
      <c r="A211" s="118" t="s">
        <v>127</v>
      </c>
      <c r="B211" s="116">
        <f>Beírás!A268</f>
        <v>0</v>
      </c>
      <c r="C211" s="119">
        <f>Beírás!B268</f>
        <v>0</v>
      </c>
      <c r="D211" s="119">
        <f>Beírás!$A$260</f>
        <v>0</v>
      </c>
      <c r="E211" s="117">
        <f>Beírás!H268</f>
        <v>0</v>
      </c>
    </row>
    <row r="212" spans="1:5" ht="6.75" customHeight="1">
      <c r="A212" s="118"/>
      <c r="B212" s="116"/>
      <c r="C212" s="119"/>
      <c r="D212" s="119"/>
      <c r="E212" s="117"/>
    </row>
    <row r="213" spans="1:5" ht="6.75" customHeight="1">
      <c r="A213" s="118" t="s">
        <v>128</v>
      </c>
      <c r="B213" s="116">
        <f>Beírás!A270</f>
        <v>0</v>
      </c>
      <c r="C213" s="119">
        <f>Beírás!B270</f>
        <v>0</v>
      </c>
      <c r="D213" s="119">
        <f>Beírás!$A$260</f>
        <v>0</v>
      </c>
      <c r="E213" s="117">
        <f>Beírás!H270</f>
        <v>0</v>
      </c>
    </row>
    <row r="214" spans="1:5" ht="6.75" customHeight="1">
      <c r="A214" s="118"/>
      <c r="B214" s="116"/>
      <c r="C214" s="119"/>
      <c r="D214" s="119"/>
      <c r="E214" s="117"/>
    </row>
    <row r="215" spans="1:5" ht="6.75" customHeight="1">
      <c r="A215" s="118" t="s">
        <v>129</v>
      </c>
      <c r="B215" s="116">
        <f>Beírás!A272</f>
        <v>0</v>
      </c>
      <c r="C215" s="119">
        <f>Beírás!B272</f>
        <v>0</v>
      </c>
      <c r="D215" s="119">
        <f>Beírás!$A$260</f>
        <v>0</v>
      </c>
      <c r="E215" s="117">
        <f>Beírás!H272</f>
        <v>0</v>
      </c>
    </row>
    <row r="216" spans="1:5" ht="6.75" customHeight="1">
      <c r="A216" s="118"/>
      <c r="B216" s="116"/>
      <c r="C216" s="119"/>
      <c r="D216" s="119"/>
      <c r="E216" s="117"/>
    </row>
    <row r="217" spans="1:5" ht="6.75" customHeight="1">
      <c r="A217" s="118" t="s">
        <v>130</v>
      </c>
      <c r="B217" s="116">
        <f>Beírás!A278</f>
        <v>0</v>
      </c>
      <c r="C217" s="119">
        <f>Beírás!B278</f>
        <v>0</v>
      </c>
      <c r="D217" s="119">
        <f>Beírás!$A$276</f>
        <v>0</v>
      </c>
      <c r="E217" s="117">
        <f>Beírás!H278</f>
        <v>0</v>
      </c>
    </row>
    <row r="218" spans="1:5" ht="6.75" customHeight="1">
      <c r="A218" s="118"/>
      <c r="B218" s="116"/>
      <c r="C218" s="119"/>
      <c r="D218" s="119"/>
      <c r="E218" s="117"/>
    </row>
    <row r="219" spans="1:5" ht="6.75" customHeight="1">
      <c r="A219" s="118" t="s">
        <v>131</v>
      </c>
      <c r="B219" s="116">
        <f>Beírás!A280</f>
        <v>0</v>
      </c>
      <c r="C219" s="119">
        <f>Beírás!B280</f>
        <v>0</v>
      </c>
      <c r="D219" s="119">
        <f>Beírás!$A$276</f>
        <v>0</v>
      </c>
      <c r="E219" s="117">
        <f>Beírás!H280</f>
        <v>0</v>
      </c>
    </row>
    <row r="220" spans="1:5" ht="6.75" customHeight="1">
      <c r="A220" s="118"/>
      <c r="B220" s="116"/>
      <c r="C220" s="119"/>
      <c r="D220" s="119"/>
      <c r="E220" s="117"/>
    </row>
    <row r="221" spans="1:5" ht="6.75" customHeight="1">
      <c r="A221" s="118" t="s">
        <v>132</v>
      </c>
      <c r="B221" s="116">
        <f>Beírás!A282</f>
        <v>0</v>
      </c>
      <c r="C221" s="119">
        <f>Beírás!B282</f>
        <v>0</v>
      </c>
      <c r="D221" s="119">
        <f>Beírás!$A$276</f>
        <v>0</v>
      </c>
      <c r="E221" s="117">
        <f>Beírás!H282</f>
        <v>0</v>
      </c>
    </row>
    <row r="222" spans="1:5" ht="6.75" customHeight="1">
      <c r="A222" s="118"/>
      <c r="B222" s="116"/>
      <c r="C222" s="119"/>
      <c r="D222" s="119"/>
      <c r="E222" s="117"/>
    </row>
    <row r="223" spans="1:5" ht="6.75" customHeight="1">
      <c r="A223" s="118" t="s">
        <v>133</v>
      </c>
      <c r="B223" s="116">
        <f>Beírás!A284</f>
        <v>0</v>
      </c>
      <c r="C223" s="119">
        <f>Beírás!B284</f>
        <v>0</v>
      </c>
      <c r="D223" s="119">
        <f>Beírás!$A$276</f>
        <v>0</v>
      </c>
      <c r="E223" s="117">
        <f>Beírás!H284</f>
        <v>0</v>
      </c>
    </row>
    <row r="224" spans="1:5" ht="6.75" customHeight="1">
      <c r="A224" s="118"/>
      <c r="B224" s="116"/>
      <c r="C224" s="119"/>
      <c r="D224" s="119"/>
      <c r="E224" s="117"/>
    </row>
    <row r="225" spans="1:5" ht="6.75" customHeight="1">
      <c r="A225" s="118" t="s">
        <v>134</v>
      </c>
      <c r="B225" s="116">
        <f>Beírás!A286</f>
        <v>0</v>
      </c>
      <c r="C225" s="119">
        <f>Beírás!B286</f>
        <v>0</v>
      </c>
      <c r="D225" s="119">
        <f>Beírás!$A$276</f>
        <v>0</v>
      </c>
      <c r="E225" s="117">
        <f>Beírás!H286</f>
        <v>0</v>
      </c>
    </row>
    <row r="226" spans="1:5" ht="6.75" customHeight="1">
      <c r="A226" s="118"/>
      <c r="B226" s="116"/>
      <c r="C226" s="119"/>
      <c r="D226" s="119"/>
      <c r="E226" s="117"/>
    </row>
    <row r="227" spans="1:5" ht="6.75" customHeight="1">
      <c r="A227" s="118" t="s">
        <v>135</v>
      </c>
      <c r="B227" s="116">
        <f>Beírás!A288</f>
        <v>0</v>
      </c>
      <c r="C227" s="119">
        <f>Beírás!B288</f>
        <v>0</v>
      </c>
      <c r="D227" s="119">
        <f>Beírás!$A$276</f>
        <v>0</v>
      </c>
      <c r="E227" s="117">
        <f>Beírás!H288</f>
        <v>0</v>
      </c>
    </row>
    <row r="228" spans="1:5" ht="6.75" customHeight="1">
      <c r="A228" s="118"/>
      <c r="B228" s="116"/>
      <c r="C228" s="119"/>
      <c r="D228" s="119"/>
      <c r="E228" s="117"/>
    </row>
    <row r="229" spans="1:5" ht="6.75" customHeight="1">
      <c r="A229" s="118" t="s">
        <v>136</v>
      </c>
      <c r="B229" s="116">
        <f>Beírás!A294</f>
        <v>0</v>
      </c>
      <c r="C229" s="119">
        <f>Beírás!B294</f>
        <v>0</v>
      </c>
      <c r="D229" s="119">
        <f>Beírás!$A$292</f>
        <v>0</v>
      </c>
      <c r="E229" s="117">
        <f>Beírás!H294</f>
        <v>0</v>
      </c>
    </row>
    <row r="230" spans="1:5" ht="6.75" customHeight="1">
      <c r="A230" s="118"/>
      <c r="B230" s="116"/>
      <c r="C230" s="119"/>
      <c r="D230" s="119"/>
      <c r="E230" s="117"/>
    </row>
    <row r="231" spans="1:5" ht="6.75" customHeight="1">
      <c r="A231" s="118" t="s">
        <v>137</v>
      </c>
      <c r="B231" s="116">
        <f>Beírás!A296</f>
        <v>0</v>
      </c>
      <c r="C231" s="119">
        <f>Beírás!B296</f>
        <v>0</v>
      </c>
      <c r="D231" s="119">
        <f>Beírás!$A$292</f>
        <v>0</v>
      </c>
      <c r="E231" s="117">
        <f>Beírás!H296</f>
        <v>0</v>
      </c>
    </row>
    <row r="232" spans="1:5" ht="6.75" customHeight="1">
      <c r="A232" s="118"/>
      <c r="B232" s="116"/>
      <c r="C232" s="119"/>
      <c r="D232" s="119"/>
      <c r="E232" s="117"/>
    </row>
    <row r="233" spans="1:5" ht="6.75" customHeight="1">
      <c r="A233" s="118" t="s">
        <v>138</v>
      </c>
      <c r="B233" s="116">
        <f>Beírás!A298</f>
        <v>0</v>
      </c>
      <c r="C233" s="119">
        <f>Beírás!B298</f>
        <v>0</v>
      </c>
      <c r="D233" s="119">
        <f>Beírás!$A$292</f>
        <v>0</v>
      </c>
      <c r="E233" s="117">
        <f>Beírás!H298</f>
        <v>0</v>
      </c>
    </row>
    <row r="234" spans="1:5" ht="6.75" customHeight="1">
      <c r="A234" s="118"/>
      <c r="B234" s="116"/>
      <c r="C234" s="119"/>
      <c r="D234" s="119"/>
      <c r="E234" s="117"/>
    </row>
    <row r="235" spans="1:5" ht="6.75" customHeight="1">
      <c r="A235" s="118" t="s">
        <v>139</v>
      </c>
      <c r="B235" s="116">
        <f>Beírás!A300</f>
        <v>0</v>
      </c>
      <c r="C235" s="119">
        <f>Beírás!B300</f>
        <v>0</v>
      </c>
      <c r="D235" s="119">
        <f>Beírás!$A$292</f>
        <v>0</v>
      </c>
      <c r="E235" s="117">
        <f>Beírás!H300</f>
        <v>0</v>
      </c>
    </row>
    <row r="236" spans="1:5" ht="6.75" customHeight="1">
      <c r="A236" s="118"/>
      <c r="B236" s="116"/>
      <c r="C236" s="119"/>
      <c r="D236" s="119"/>
      <c r="E236" s="117"/>
    </row>
    <row r="237" spans="1:5" ht="6.75" customHeight="1">
      <c r="A237" s="118" t="s">
        <v>140</v>
      </c>
      <c r="B237" s="116">
        <f>Beírás!A302</f>
        <v>0</v>
      </c>
      <c r="C237" s="119">
        <f>Beírás!B302</f>
        <v>0</v>
      </c>
      <c r="D237" s="119">
        <f>Beírás!$A$292</f>
        <v>0</v>
      </c>
      <c r="E237" s="117">
        <f>Beírás!H302</f>
        <v>0</v>
      </c>
    </row>
    <row r="238" spans="1:5" ht="6.75" customHeight="1">
      <c r="A238" s="118"/>
      <c r="B238" s="116"/>
      <c r="C238" s="119"/>
      <c r="D238" s="119"/>
      <c r="E238" s="117"/>
    </row>
    <row r="239" spans="1:5" ht="6.75" customHeight="1">
      <c r="A239" s="118" t="s">
        <v>141</v>
      </c>
      <c r="B239" s="116">
        <f>Beírás!A304</f>
        <v>0</v>
      </c>
      <c r="C239" s="119">
        <f>Beírás!B304</f>
        <v>0</v>
      </c>
      <c r="D239" s="119">
        <f>Beírás!$A$292</f>
        <v>0</v>
      </c>
      <c r="E239" s="117">
        <f>Beírás!H304</f>
        <v>0</v>
      </c>
    </row>
    <row r="240" spans="1:5" ht="6.75" customHeight="1">
      <c r="A240" s="118"/>
      <c r="B240" s="116"/>
      <c r="C240" s="119"/>
      <c r="D240" s="119"/>
      <c r="E240" s="117"/>
    </row>
    <row r="241" spans="1:5" ht="6.75" customHeight="1">
      <c r="A241" s="118" t="s">
        <v>142</v>
      </c>
      <c r="B241" s="116">
        <f>Beírás!A310</f>
        <v>0</v>
      </c>
      <c r="C241" s="119">
        <f>Beírás!B310</f>
        <v>0</v>
      </c>
      <c r="D241" s="119">
        <f>Beírás!$A$308</f>
        <v>0</v>
      </c>
      <c r="E241" s="117">
        <f>Beírás!H310</f>
        <v>0</v>
      </c>
    </row>
    <row r="242" spans="1:5" ht="6.75" customHeight="1">
      <c r="A242" s="118"/>
      <c r="B242" s="116"/>
      <c r="C242" s="119"/>
      <c r="D242" s="119"/>
      <c r="E242" s="117"/>
    </row>
    <row r="243" spans="1:5" ht="6.75" customHeight="1">
      <c r="A243" s="118" t="s">
        <v>143</v>
      </c>
      <c r="B243" s="116">
        <f>Beírás!A312</f>
        <v>0</v>
      </c>
      <c r="C243" s="119">
        <f>Beírás!B312</f>
        <v>0</v>
      </c>
      <c r="D243" s="119">
        <f>Beírás!$A$308</f>
        <v>0</v>
      </c>
      <c r="E243" s="117">
        <f>Beírás!H312</f>
        <v>0</v>
      </c>
    </row>
    <row r="244" spans="1:5" ht="6.75" customHeight="1">
      <c r="A244" s="118"/>
      <c r="B244" s="116"/>
      <c r="C244" s="119"/>
      <c r="D244" s="119"/>
      <c r="E244" s="117"/>
    </row>
    <row r="245" spans="1:5" ht="6.75" customHeight="1">
      <c r="A245" s="118" t="s">
        <v>144</v>
      </c>
      <c r="B245" s="116">
        <f>Beírás!A314</f>
        <v>0</v>
      </c>
      <c r="C245" s="119">
        <f>Beírás!B314</f>
        <v>0</v>
      </c>
      <c r="D245" s="119">
        <f>Beírás!$A$308</f>
        <v>0</v>
      </c>
      <c r="E245" s="117">
        <f>Beírás!H314</f>
        <v>0</v>
      </c>
    </row>
    <row r="246" spans="1:5" ht="6.75" customHeight="1">
      <c r="A246" s="118"/>
      <c r="B246" s="116"/>
      <c r="C246" s="119"/>
      <c r="D246" s="119"/>
      <c r="E246" s="117"/>
    </row>
    <row r="247" spans="1:5" ht="6.75" customHeight="1">
      <c r="A247" s="118" t="s">
        <v>145</v>
      </c>
      <c r="B247" s="116">
        <f>Beírás!A316</f>
        <v>0</v>
      </c>
      <c r="C247" s="119">
        <f>Beírás!B316</f>
        <v>0</v>
      </c>
      <c r="D247" s="119">
        <f>Beírás!$A$308</f>
        <v>0</v>
      </c>
      <c r="E247" s="117">
        <f>Beírás!H316</f>
        <v>0</v>
      </c>
    </row>
    <row r="248" spans="1:5" ht="6.75" customHeight="1">
      <c r="A248" s="118"/>
      <c r="B248" s="116"/>
      <c r="C248" s="119"/>
      <c r="D248" s="119"/>
      <c r="E248" s="117"/>
    </row>
    <row r="249" spans="1:5" ht="6.75" customHeight="1">
      <c r="A249" s="118" t="s">
        <v>146</v>
      </c>
      <c r="B249" s="116">
        <f>Beírás!A318</f>
        <v>0</v>
      </c>
      <c r="C249" s="119">
        <f>Beírás!B318</f>
        <v>0</v>
      </c>
      <c r="D249" s="119">
        <f>Beírás!$A$308</f>
        <v>0</v>
      </c>
      <c r="E249" s="117">
        <f>Beírás!H318</f>
        <v>0</v>
      </c>
    </row>
    <row r="250" spans="1:5" ht="6.75" customHeight="1">
      <c r="A250" s="118"/>
      <c r="B250" s="116"/>
      <c r="C250" s="119"/>
      <c r="D250" s="119"/>
      <c r="E250" s="117"/>
    </row>
    <row r="251" spans="1:5" ht="6.75" customHeight="1">
      <c r="A251" s="118" t="s">
        <v>147</v>
      </c>
      <c r="B251" s="116">
        <f>Beírás!A320</f>
        <v>0</v>
      </c>
      <c r="C251" s="119">
        <f>Beírás!B320</f>
        <v>0</v>
      </c>
      <c r="D251" s="119">
        <f>Beírás!$A$308</f>
        <v>0</v>
      </c>
      <c r="E251" s="117">
        <f>Beírás!H320</f>
        <v>0</v>
      </c>
    </row>
    <row r="252" spans="1:5" ht="6.75" customHeight="1">
      <c r="A252" s="118"/>
      <c r="B252" s="116"/>
      <c r="C252" s="119"/>
      <c r="D252" s="119"/>
      <c r="E252" s="117"/>
    </row>
    <row r="253" spans="1:5" ht="6.75" customHeight="1">
      <c r="A253" s="118" t="s">
        <v>148</v>
      </c>
      <c r="B253" s="116">
        <f>Beírás!A326</f>
        <v>0</v>
      </c>
      <c r="C253" s="119">
        <f>Beírás!B326</f>
        <v>0</v>
      </c>
      <c r="D253" s="119">
        <f>Beírás!$A$324</f>
        <v>0</v>
      </c>
      <c r="E253" s="117">
        <f>Beírás!H326</f>
        <v>0</v>
      </c>
    </row>
    <row r="254" spans="1:5" ht="6.75" customHeight="1">
      <c r="A254" s="118"/>
      <c r="B254" s="116"/>
      <c r="C254" s="119"/>
      <c r="D254" s="119"/>
      <c r="E254" s="117"/>
    </row>
    <row r="255" spans="1:5" ht="6.75" customHeight="1">
      <c r="A255" s="118" t="s">
        <v>149</v>
      </c>
      <c r="B255" s="116">
        <f>Beírás!A328</f>
        <v>0</v>
      </c>
      <c r="C255" s="119">
        <f>Beírás!B328</f>
        <v>0</v>
      </c>
      <c r="D255" s="119">
        <f>Beírás!$A$324</f>
        <v>0</v>
      </c>
      <c r="E255" s="117">
        <f>Beírás!H328</f>
        <v>0</v>
      </c>
    </row>
    <row r="256" spans="1:5" ht="6.75" customHeight="1">
      <c r="A256" s="118"/>
      <c r="B256" s="116"/>
      <c r="C256" s="119"/>
      <c r="D256" s="119"/>
      <c r="E256" s="117"/>
    </row>
    <row r="257" spans="1:5" ht="6.75" customHeight="1">
      <c r="A257" s="118" t="s">
        <v>150</v>
      </c>
      <c r="B257" s="116">
        <f>Beírás!A330</f>
        <v>0</v>
      </c>
      <c r="C257" s="119">
        <f>Beírás!B330</f>
        <v>0</v>
      </c>
      <c r="D257" s="119">
        <f>Beírás!$A$324</f>
        <v>0</v>
      </c>
      <c r="E257" s="117">
        <f>Beírás!H330</f>
        <v>0</v>
      </c>
    </row>
    <row r="258" spans="1:5" ht="6.75" customHeight="1">
      <c r="A258" s="118"/>
      <c r="B258" s="116"/>
      <c r="C258" s="119"/>
      <c r="D258" s="119"/>
      <c r="E258" s="117"/>
    </row>
    <row r="259" spans="1:5" ht="6.75" customHeight="1">
      <c r="A259" s="118" t="s">
        <v>151</v>
      </c>
      <c r="B259" s="116">
        <f>Beírás!A332</f>
        <v>0</v>
      </c>
      <c r="C259" s="119">
        <f>Beírás!B332</f>
        <v>0</v>
      </c>
      <c r="D259" s="119">
        <f>Beírás!$A$324</f>
        <v>0</v>
      </c>
      <c r="E259" s="117">
        <f>Beírás!H332</f>
        <v>0</v>
      </c>
    </row>
    <row r="260" spans="1:5" ht="6.75" customHeight="1">
      <c r="A260" s="118"/>
      <c r="B260" s="116"/>
      <c r="C260" s="119"/>
      <c r="D260" s="119"/>
      <c r="E260" s="117"/>
    </row>
    <row r="261" spans="1:5" ht="6.75" customHeight="1">
      <c r="A261" s="118" t="s">
        <v>152</v>
      </c>
      <c r="B261" s="116">
        <f>Beírás!A334</f>
        <v>0</v>
      </c>
      <c r="C261" s="119">
        <f>Beírás!B334</f>
        <v>0</v>
      </c>
      <c r="D261" s="119">
        <f>Beírás!$A$324</f>
        <v>0</v>
      </c>
      <c r="E261" s="117">
        <f>Beírás!H334</f>
        <v>0</v>
      </c>
    </row>
    <row r="262" spans="1:5" ht="6.75" customHeight="1">
      <c r="A262" s="118"/>
      <c r="B262" s="116"/>
      <c r="C262" s="119"/>
      <c r="D262" s="119"/>
      <c r="E262" s="117"/>
    </row>
    <row r="263" spans="1:5" ht="6.75" customHeight="1">
      <c r="A263" s="118" t="s">
        <v>153</v>
      </c>
      <c r="B263" s="116">
        <f>Beírás!A336</f>
        <v>0</v>
      </c>
      <c r="C263" s="119">
        <f>Beírás!B336</f>
        <v>0</v>
      </c>
      <c r="D263" s="119">
        <f>Beírás!$A$324</f>
        <v>0</v>
      </c>
      <c r="E263" s="117">
        <f>Beírás!H336</f>
        <v>0</v>
      </c>
    </row>
    <row r="264" spans="1:5" ht="6.75" customHeight="1">
      <c r="A264" s="118"/>
      <c r="B264" s="116"/>
      <c r="C264" s="119"/>
      <c r="D264" s="119"/>
      <c r="E264" s="117"/>
    </row>
    <row r="265" spans="1:5" ht="6.75" customHeight="1">
      <c r="A265" s="118" t="s">
        <v>154</v>
      </c>
      <c r="B265" s="116">
        <f>Beírás!A342</f>
        <v>0</v>
      </c>
      <c r="C265" s="119">
        <f>Beírás!B342</f>
        <v>0</v>
      </c>
      <c r="D265" s="119">
        <f>Beírás!$A$340</f>
        <v>0</v>
      </c>
      <c r="E265" s="117">
        <f>Beírás!H342</f>
        <v>0</v>
      </c>
    </row>
    <row r="266" spans="1:5" ht="6.75" customHeight="1">
      <c r="A266" s="118"/>
      <c r="B266" s="116"/>
      <c r="C266" s="119"/>
      <c r="D266" s="119"/>
      <c r="E266" s="117"/>
    </row>
    <row r="267" spans="1:5" ht="6.75" customHeight="1">
      <c r="A267" s="118" t="s">
        <v>155</v>
      </c>
      <c r="B267" s="116">
        <f>Beírás!A344</f>
        <v>0</v>
      </c>
      <c r="C267" s="119">
        <f>Beírás!B344</f>
        <v>0</v>
      </c>
      <c r="D267" s="119">
        <f>Beírás!$A$340</f>
        <v>0</v>
      </c>
      <c r="E267" s="117">
        <f>Beírás!H344</f>
        <v>0</v>
      </c>
    </row>
    <row r="268" spans="1:5" ht="6.75" customHeight="1">
      <c r="A268" s="118"/>
      <c r="B268" s="116"/>
      <c r="C268" s="119"/>
      <c r="D268" s="119"/>
      <c r="E268" s="117"/>
    </row>
    <row r="269" spans="1:5" ht="6.75" customHeight="1">
      <c r="A269" s="118" t="s">
        <v>156</v>
      </c>
      <c r="B269" s="116">
        <f>Beírás!A346</f>
        <v>0</v>
      </c>
      <c r="C269" s="119">
        <f>Beírás!B346</f>
        <v>0</v>
      </c>
      <c r="D269" s="119">
        <f>Beírás!$A$340</f>
        <v>0</v>
      </c>
      <c r="E269" s="117">
        <f>Beírás!H346</f>
        <v>0</v>
      </c>
    </row>
    <row r="270" spans="1:5" ht="6.75" customHeight="1">
      <c r="A270" s="118"/>
      <c r="B270" s="116"/>
      <c r="C270" s="119"/>
      <c r="D270" s="119"/>
      <c r="E270" s="117"/>
    </row>
    <row r="271" spans="1:5" ht="6.75" customHeight="1">
      <c r="A271" s="118" t="s">
        <v>157</v>
      </c>
      <c r="B271" s="116">
        <f>Beírás!A348</f>
        <v>0</v>
      </c>
      <c r="C271" s="119">
        <f>Beírás!B348</f>
        <v>0</v>
      </c>
      <c r="D271" s="119">
        <f>Beírás!$A$340</f>
        <v>0</v>
      </c>
      <c r="E271" s="117">
        <f>Beírás!H348</f>
        <v>0</v>
      </c>
    </row>
    <row r="272" spans="1:5" ht="6.75" customHeight="1">
      <c r="A272" s="118"/>
      <c r="B272" s="116"/>
      <c r="C272" s="119"/>
      <c r="D272" s="119"/>
      <c r="E272" s="117"/>
    </row>
    <row r="273" spans="1:5" ht="6.75" customHeight="1">
      <c r="A273" s="118" t="s">
        <v>158</v>
      </c>
      <c r="B273" s="116">
        <f>Beírás!A350</f>
        <v>0</v>
      </c>
      <c r="C273" s="119">
        <f>Beírás!B350</f>
        <v>0</v>
      </c>
      <c r="D273" s="119">
        <f>Beírás!$A$340</f>
        <v>0</v>
      </c>
      <c r="E273" s="117">
        <f>Beírás!H350</f>
        <v>0</v>
      </c>
    </row>
    <row r="274" spans="1:5" ht="6.75" customHeight="1">
      <c r="A274" s="118"/>
      <c r="B274" s="116"/>
      <c r="C274" s="119"/>
      <c r="D274" s="119"/>
      <c r="E274" s="117"/>
    </row>
    <row r="275" spans="1:5" ht="6.75" customHeight="1">
      <c r="A275" s="118" t="s">
        <v>159</v>
      </c>
      <c r="B275" s="116">
        <f>Beírás!A352</f>
        <v>0</v>
      </c>
      <c r="C275" s="119">
        <f>Beírás!B352</f>
        <v>0</v>
      </c>
      <c r="D275" s="119">
        <f>Beírás!$A$340</f>
        <v>0</v>
      </c>
      <c r="E275" s="117">
        <f>Beírás!H352</f>
        <v>0</v>
      </c>
    </row>
    <row r="276" spans="1:5" ht="6.75" customHeight="1">
      <c r="A276" s="118"/>
      <c r="B276" s="116"/>
      <c r="C276" s="119"/>
      <c r="D276" s="119"/>
      <c r="E276" s="117"/>
    </row>
    <row r="277" spans="1:5" ht="6.75" customHeight="1">
      <c r="A277" s="118" t="s">
        <v>160</v>
      </c>
      <c r="B277" s="116">
        <f>Beírás!A358</f>
        <v>0</v>
      </c>
      <c r="C277" s="119">
        <f>Beírás!B358</f>
        <v>0</v>
      </c>
      <c r="D277" s="119">
        <f>Beírás!$A$356</f>
        <v>0</v>
      </c>
      <c r="E277" s="117">
        <f>Beírás!H358</f>
        <v>0</v>
      </c>
    </row>
    <row r="278" spans="1:5" ht="6.75" customHeight="1">
      <c r="A278" s="118"/>
      <c r="B278" s="116"/>
      <c r="C278" s="119"/>
      <c r="D278" s="119"/>
      <c r="E278" s="117"/>
    </row>
    <row r="279" spans="1:5" ht="6.75" customHeight="1">
      <c r="A279" s="118" t="s">
        <v>161</v>
      </c>
      <c r="B279" s="116">
        <f>Beírás!A360</f>
        <v>0</v>
      </c>
      <c r="C279" s="119">
        <f>Beírás!B360</f>
        <v>0</v>
      </c>
      <c r="D279" s="119">
        <f>Beírás!$A$356</f>
        <v>0</v>
      </c>
      <c r="E279" s="117">
        <f>Beírás!H360</f>
        <v>0</v>
      </c>
    </row>
    <row r="280" spans="1:5" ht="6.75" customHeight="1">
      <c r="A280" s="118"/>
      <c r="B280" s="116"/>
      <c r="C280" s="119"/>
      <c r="D280" s="119"/>
      <c r="E280" s="117"/>
    </row>
    <row r="281" spans="1:5" ht="6.75" customHeight="1">
      <c r="A281" s="118" t="s">
        <v>162</v>
      </c>
      <c r="B281" s="116">
        <f>Beírás!A362</f>
        <v>0</v>
      </c>
      <c r="C281" s="119">
        <f>Beírás!B362</f>
        <v>0</v>
      </c>
      <c r="D281" s="119">
        <f>Beírás!$A$356</f>
        <v>0</v>
      </c>
      <c r="E281" s="117">
        <f>Beírás!H362</f>
        <v>0</v>
      </c>
    </row>
    <row r="282" spans="1:5" ht="6.75" customHeight="1">
      <c r="A282" s="118"/>
      <c r="B282" s="116"/>
      <c r="C282" s="119"/>
      <c r="D282" s="119"/>
      <c r="E282" s="117"/>
    </row>
    <row r="283" spans="1:5" ht="6.75" customHeight="1">
      <c r="A283" s="118" t="s">
        <v>163</v>
      </c>
      <c r="B283" s="116">
        <f>Beírás!A364</f>
        <v>0</v>
      </c>
      <c r="C283" s="119">
        <f>Beírás!B364</f>
        <v>0</v>
      </c>
      <c r="D283" s="119">
        <f>Beírás!$A$356</f>
        <v>0</v>
      </c>
      <c r="E283" s="117">
        <f>Beírás!H364</f>
        <v>0</v>
      </c>
    </row>
    <row r="284" spans="1:5" ht="6.75" customHeight="1">
      <c r="A284" s="118"/>
      <c r="B284" s="116"/>
      <c r="C284" s="119"/>
      <c r="D284" s="119"/>
      <c r="E284" s="117"/>
    </row>
    <row r="285" spans="1:5" ht="6.75" customHeight="1">
      <c r="A285" s="118" t="s">
        <v>164</v>
      </c>
      <c r="B285" s="116">
        <f>Beírás!A366</f>
        <v>0</v>
      </c>
      <c r="C285" s="119">
        <f>Beírás!B366</f>
        <v>0</v>
      </c>
      <c r="D285" s="119">
        <f>Beírás!$A$356</f>
        <v>0</v>
      </c>
      <c r="E285" s="117">
        <f>Beírás!H366</f>
        <v>0</v>
      </c>
    </row>
    <row r="286" spans="1:5" ht="6.75" customHeight="1">
      <c r="A286" s="118"/>
      <c r="B286" s="116"/>
      <c r="C286" s="119"/>
      <c r="D286" s="119"/>
      <c r="E286" s="117"/>
    </row>
    <row r="287" spans="1:5" ht="6.75" customHeight="1">
      <c r="A287" s="118" t="s">
        <v>165</v>
      </c>
      <c r="B287" s="116">
        <f>Beírás!A368</f>
        <v>0</v>
      </c>
      <c r="C287" s="119">
        <f>Beírás!B368</f>
        <v>0</v>
      </c>
      <c r="D287" s="119">
        <f>Beírás!$A$356</f>
        <v>0</v>
      </c>
      <c r="E287" s="117">
        <f>Beírás!H368</f>
        <v>0</v>
      </c>
    </row>
    <row r="288" spans="1:5" ht="6.75" customHeight="1">
      <c r="A288" s="118"/>
      <c r="B288" s="116"/>
      <c r="C288" s="119"/>
      <c r="D288" s="119"/>
      <c r="E288" s="117"/>
    </row>
    <row r="289" spans="1:5" ht="6.75" customHeight="1">
      <c r="A289" s="118" t="s">
        <v>166</v>
      </c>
      <c r="B289" s="116">
        <f>Beírás!A374</f>
        <v>0</v>
      </c>
      <c r="C289" s="119">
        <f>Beírás!B374</f>
        <v>0</v>
      </c>
      <c r="D289" s="119">
        <f>Beírás!$A$372</f>
        <v>0</v>
      </c>
      <c r="E289" s="117">
        <f>Beírás!H374</f>
        <v>0</v>
      </c>
    </row>
    <row r="290" spans="1:5" ht="6.75" customHeight="1">
      <c r="A290" s="118"/>
      <c r="B290" s="116"/>
      <c r="C290" s="119"/>
      <c r="D290" s="119"/>
      <c r="E290" s="117"/>
    </row>
    <row r="291" spans="1:5" ht="6.75" customHeight="1">
      <c r="A291" s="118" t="s">
        <v>167</v>
      </c>
      <c r="B291" s="116">
        <f>Beírás!A376</f>
        <v>0</v>
      </c>
      <c r="C291" s="119">
        <f>Beírás!B376</f>
        <v>0</v>
      </c>
      <c r="D291" s="119">
        <f>Beírás!$A$372</f>
        <v>0</v>
      </c>
      <c r="E291" s="117">
        <f>Beírás!H376</f>
        <v>0</v>
      </c>
    </row>
    <row r="292" spans="1:5" ht="6.75" customHeight="1">
      <c r="A292" s="118"/>
      <c r="B292" s="116"/>
      <c r="C292" s="119"/>
      <c r="D292" s="119"/>
      <c r="E292" s="117"/>
    </row>
    <row r="293" spans="1:5" ht="6.75" customHeight="1">
      <c r="A293" s="118" t="s">
        <v>168</v>
      </c>
      <c r="B293" s="116">
        <f>Beírás!A378</f>
        <v>0</v>
      </c>
      <c r="C293" s="119">
        <f>Beírás!B378</f>
        <v>0</v>
      </c>
      <c r="D293" s="119">
        <f>Beírás!$A$372</f>
        <v>0</v>
      </c>
      <c r="E293" s="117">
        <f>Beírás!H378</f>
        <v>0</v>
      </c>
    </row>
    <row r="294" spans="1:5" ht="6.75" customHeight="1">
      <c r="A294" s="118"/>
      <c r="B294" s="116"/>
      <c r="C294" s="119"/>
      <c r="D294" s="119"/>
      <c r="E294" s="117"/>
    </row>
    <row r="295" spans="1:5" ht="6.75" customHeight="1">
      <c r="A295" s="118" t="s">
        <v>169</v>
      </c>
      <c r="B295" s="116">
        <f>Beírás!A380</f>
        <v>0</v>
      </c>
      <c r="C295" s="119">
        <f>Beírás!B380</f>
        <v>0</v>
      </c>
      <c r="D295" s="119">
        <f>Beírás!$A$372</f>
        <v>0</v>
      </c>
      <c r="E295" s="117">
        <f>Beírás!H380</f>
        <v>0</v>
      </c>
    </row>
    <row r="296" spans="1:5" ht="6.75" customHeight="1">
      <c r="A296" s="118"/>
      <c r="B296" s="116"/>
      <c r="C296" s="119"/>
      <c r="D296" s="119"/>
      <c r="E296" s="117"/>
    </row>
    <row r="297" spans="1:5" ht="6.75" customHeight="1">
      <c r="A297" s="118" t="s">
        <v>170</v>
      </c>
      <c r="B297" s="116">
        <f>Beírás!A382</f>
        <v>0</v>
      </c>
      <c r="C297" s="119">
        <f>Beírás!B382</f>
        <v>0</v>
      </c>
      <c r="D297" s="119">
        <f>Beírás!$A$372</f>
        <v>0</v>
      </c>
      <c r="E297" s="117">
        <f>Beírás!H382</f>
        <v>0</v>
      </c>
    </row>
    <row r="298" spans="1:5" ht="6.75" customHeight="1">
      <c r="A298" s="118"/>
      <c r="B298" s="116"/>
      <c r="C298" s="119"/>
      <c r="D298" s="119"/>
      <c r="E298" s="117"/>
    </row>
    <row r="299" spans="1:5" ht="6.75" customHeight="1">
      <c r="A299" s="118" t="s">
        <v>171</v>
      </c>
      <c r="B299" s="116">
        <f>Beírás!A384</f>
        <v>0</v>
      </c>
      <c r="C299" s="119">
        <f>Beírás!B384</f>
        <v>0</v>
      </c>
      <c r="D299" s="119">
        <f>Beírás!$A$372</f>
        <v>0</v>
      </c>
      <c r="E299" s="117">
        <f>Beírás!H384</f>
        <v>0</v>
      </c>
    </row>
    <row r="300" spans="1:5" ht="6.75" customHeight="1">
      <c r="A300" s="118"/>
      <c r="B300" s="116"/>
      <c r="C300" s="119"/>
      <c r="D300" s="119"/>
      <c r="E300" s="117"/>
    </row>
    <row r="301" spans="1:5" ht="6.75" customHeight="1">
      <c r="A301" s="118" t="s">
        <v>172</v>
      </c>
      <c r="B301" s="116">
        <f>Beírás!A390</f>
        <v>0</v>
      </c>
      <c r="C301" s="119">
        <f>Beírás!B390</f>
        <v>0</v>
      </c>
      <c r="D301" s="119">
        <f>Beírás!$A$388</f>
        <v>0</v>
      </c>
      <c r="E301" s="117">
        <f>Beírás!H390</f>
        <v>0</v>
      </c>
    </row>
    <row r="302" spans="1:5" ht="6.75" customHeight="1">
      <c r="A302" s="118"/>
      <c r="B302" s="116"/>
      <c r="C302" s="119"/>
      <c r="D302" s="119"/>
      <c r="E302" s="117"/>
    </row>
    <row r="303" spans="1:5" ht="6.75" customHeight="1">
      <c r="A303" s="118" t="s">
        <v>173</v>
      </c>
      <c r="B303" s="116">
        <f>Beírás!A392</f>
        <v>0</v>
      </c>
      <c r="C303" s="119">
        <f>Beírás!B392</f>
        <v>0</v>
      </c>
      <c r="D303" s="119">
        <f>Beírás!$A$388</f>
        <v>0</v>
      </c>
      <c r="E303" s="117">
        <f>Beírás!H392</f>
        <v>0</v>
      </c>
    </row>
    <row r="304" spans="1:5" ht="6.75" customHeight="1">
      <c r="A304" s="118"/>
      <c r="B304" s="116"/>
      <c r="C304" s="119"/>
      <c r="D304" s="119"/>
      <c r="E304" s="117"/>
    </row>
    <row r="305" spans="1:5" ht="6.75" customHeight="1">
      <c r="A305" s="118" t="s">
        <v>174</v>
      </c>
      <c r="B305" s="116">
        <f>Beírás!A394</f>
        <v>0</v>
      </c>
      <c r="C305" s="119">
        <f>Beírás!B394</f>
        <v>0</v>
      </c>
      <c r="D305" s="119">
        <f>Beírás!$A$388</f>
        <v>0</v>
      </c>
      <c r="E305" s="117">
        <f>Beírás!H394</f>
        <v>0</v>
      </c>
    </row>
    <row r="306" spans="1:5" ht="6.75" customHeight="1">
      <c r="A306" s="118"/>
      <c r="B306" s="116"/>
      <c r="C306" s="119"/>
      <c r="D306" s="119"/>
      <c r="E306" s="117"/>
    </row>
    <row r="307" spans="1:5" ht="6.75" customHeight="1">
      <c r="A307" s="118" t="s">
        <v>175</v>
      </c>
      <c r="B307" s="116">
        <f>Beírás!A396</f>
        <v>0</v>
      </c>
      <c r="C307" s="119">
        <f>Beírás!B396</f>
        <v>0</v>
      </c>
      <c r="D307" s="119">
        <f>Beírás!$A$388</f>
        <v>0</v>
      </c>
      <c r="E307" s="117">
        <f>Beírás!H396</f>
        <v>0</v>
      </c>
    </row>
    <row r="308" spans="1:5" ht="6.75" customHeight="1">
      <c r="A308" s="118"/>
      <c r="B308" s="116"/>
      <c r="C308" s="119"/>
      <c r="D308" s="119"/>
      <c r="E308" s="117"/>
    </row>
    <row r="309" spans="1:5" ht="6.75" customHeight="1">
      <c r="A309" s="118" t="s">
        <v>176</v>
      </c>
      <c r="B309" s="116">
        <f>Beírás!A398</f>
        <v>0</v>
      </c>
      <c r="C309" s="119">
        <f>Beírás!B398</f>
        <v>0</v>
      </c>
      <c r="D309" s="119">
        <f>Beírás!$A$388</f>
        <v>0</v>
      </c>
      <c r="E309" s="117">
        <f>Beírás!H398</f>
        <v>0</v>
      </c>
    </row>
    <row r="310" spans="1:5" ht="6.75" customHeight="1">
      <c r="A310" s="118"/>
      <c r="B310" s="116"/>
      <c r="C310" s="119"/>
      <c r="D310" s="119"/>
      <c r="E310" s="117"/>
    </row>
    <row r="311" spans="1:5" ht="6.75" customHeight="1">
      <c r="A311" s="118" t="s">
        <v>177</v>
      </c>
      <c r="B311" s="116">
        <f>Beírás!A400</f>
        <v>0</v>
      </c>
      <c r="C311" s="119">
        <f>Beírás!B400</f>
        <v>0</v>
      </c>
      <c r="D311" s="119">
        <f>Beírás!$A$388</f>
        <v>0</v>
      </c>
      <c r="E311" s="117">
        <f>Beírás!H400</f>
        <v>0</v>
      </c>
    </row>
    <row r="312" spans="1:5" ht="6.75" customHeight="1">
      <c r="A312" s="118"/>
      <c r="B312" s="116"/>
      <c r="C312" s="119"/>
      <c r="D312" s="119"/>
      <c r="E312" s="117"/>
    </row>
    <row r="313" spans="1:5" ht="6.75" customHeight="1">
      <c r="A313" s="118" t="s">
        <v>178</v>
      </c>
      <c r="B313" s="116">
        <f>Beírás!A406</f>
        <v>0</v>
      </c>
      <c r="C313" s="119">
        <f>Beírás!B406</f>
        <v>0</v>
      </c>
      <c r="D313" s="119">
        <f>Beírás!$A$404</f>
        <v>0</v>
      </c>
      <c r="E313" s="117">
        <f>Beírás!H406</f>
        <v>0</v>
      </c>
    </row>
    <row r="314" spans="1:5" ht="6.75" customHeight="1">
      <c r="A314" s="118"/>
      <c r="B314" s="116"/>
      <c r="C314" s="119"/>
      <c r="D314" s="119"/>
      <c r="E314" s="117"/>
    </row>
    <row r="315" spans="1:5" ht="6.75" customHeight="1">
      <c r="A315" s="118" t="s">
        <v>179</v>
      </c>
      <c r="B315" s="116">
        <f>Beírás!A408</f>
        <v>0</v>
      </c>
      <c r="C315" s="119">
        <f>Beírás!B408</f>
        <v>0</v>
      </c>
      <c r="D315" s="119">
        <f>Beírás!$A$404</f>
        <v>0</v>
      </c>
      <c r="E315" s="117">
        <f>Beírás!H408</f>
        <v>0</v>
      </c>
    </row>
    <row r="316" spans="1:5" ht="6.75" customHeight="1">
      <c r="A316" s="118"/>
      <c r="B316" s="116"/>
      <c r="C316" s="119"/>
      <c r="D316" s="119"/>
      <c r="E316" s="117"/>
    </row>
    <row r="317" spans="1:5" ht="6.75" customHeight="1">
      <c r="A317" s="118" t="s">
        <v>180</v>
      </c>
      <c r="B317" s="116">
        <f>Beírás!A410</f>
        <v>0</v>
      </c>
      <c r="C317" s="119">
        <f>Beírás!B410</f>
        <v>0</v>
      </c>
      <c r="D317" s="119">
        <f>Beírás!$A$404</f>
        <v>0</v>
      </c>
      <c r="E317" s="117">
        <f>Beírás!H410</f>
        <v>0</v>
      </c>
    </row>
    <row r="318" spans="1:5" ht="6.75" customHeight="1">
      <c r="A318" s="118"/>
      <c r="B318" s="116"/>
      <c r="C318" s="119"/>
      <c r="D318" s="119"/>
      <c r="E318" s="117"/>
    </row>
    <row r="319" spans="1:5" ht="6.75" customHeight="1">
      <c r="A319" s="118" t="s">
        <v>181</v>
      </c>
      <c r="B319" s="116">
        <f>Beírás!A412</f>
        <v>0</v>
      </c>
      <c r="C319" s="119">
        <f>Beírás!B412</f>
        <v>0</v>
      </c>
      <c r="D319" s="119">
        <f>Beírás!$A$404</f>
        <v>0</v>
      </c>
      <c r="E319" s="117">
        <f>Beírás!H412</f>
        <v>0</v>
      </c>
    </row>
    <row r="320" spans="1:5" ht="6.75" customHeight="1">
      <c r="A320" s="118"/>
      <c r="B320" s="116"/>
      <c r="C320" s="119"/>
      <c r="D320" s="119"/>
      <c r="E320" s="117"/>
    </row>
    <row r="321" spans="1:5" ht="6.75" customHeight="1">
      <c r="A321" s="118" t="s">
        <v>182</v>
      </c>
      <c r="B321" s="116">
        <f>Beírás!A414</f>
        <v>0</v>
      </c>
      <c r="C321" s="119">
        <f>Beírás!B414</f>
        <v>0</v>
      </c>
      <c r="D321" s="119">
        <f>Beírás!$A$404</f>
        <v>0</v>
      </c>
      <c r="E321" s="117">
        <f>Beírás!H414</f>
        <v>0</v>
      </c>
    </row>
    <row r="322" spans="1:5" ht="6.75" customHeight="1">
      <c r="A322" s="118"/>
      <c r="B322" s="116"/>
      <c r="C322" s="119"/>
      <c r="D322" s="119"/>
      <c r="E322" s="117"/>
    </row>
    <row r="323" spans="1:5" ht="6.75" customHeight="1">
      <c r="A323" s="118" t="s">
        <v>183</v>
      </c>
      <c r="B323" s="116">
        <f>Beírás!A416</f>
        <v>0</v>
      </c>
      <c r="C323" s="119">
        <f>Beírás!B416</f>
        <v>0</v>
      </c>
      <c r="D323" s="119">
        <f>Beírás!$A$404</f>
        <v>0</v>
      </c>
      <c r="E323" s="117">
        <f>Beírás!H416</f>
        <v>0</v>
      </c>
    </row>
    <row r="324" spans="1:5" ht="6.75" customHeight="1">
      <c r="A324" s="118"/>
      <c r="B324" s="116"/>
      <c r="C324" s="119"/>
      <c r="D324" s="119"/>
      <c r="E324" s="117"/>
    </row>
  </sheetData>
  <sheetProtection/>
  <mergeCells count="806">
    <mergeCell ref="E321:E322"/>
    <mergeCell ref="A323:A324"/>
    <mergeCell ref="B323:B324"/>
    <mergeCell ref="C323:C324"/>
    <mergeCell ref="D323:D324"/>
    <mergeCell ref="E323:E324"/>
    <mergeCell ref="A321:A322"/>
    <mergeCell ref="B321:B322"/>
    <mergeCell ref="C321:C322"/>
    <mergeCell ref="D321:D322"/>
    <mergeCell ref="E317:E318"/>
    <mergeCell ref="A319:A320"/>
    <mergeCell ref="B319:B320"/>
    <mergeCell ref="C319:C320"/>
    <mergeCell ref="D319:D320"/>
    <mergeCell ref="E319:E320"/>
    <mergeCell ref="A317:A318"/>
    <mergeCell ref="B317:B318"/>
    <mergeCell ref="C317:C318"/>
    <mergeCell ref="D317:D318"/>
    <mergeCell ref="E313:E314"/>
    <mergeCell ref="A315:A316"/>
    <mergeCell ref="B315:B316"/>
    <mergeCell ref="C315:C316"/>
    <mergeCell ref="D315:D316"/>
    <mergeCell ref="E315:E316"/>
    <mergeCell ref="A313:A314"/>
    <mergeCell ref="B313:B314"/>
    <mergeCell ref="C313:C314"/>
    <mergeCell ref="D313:D314"/>
    <mergeCell ref="E309:E310"/>
    <mergeCell ref="A311:A312"/>
    <mergeCell ref="B311:B312"/>
    <mergeCell ref="C311:C312"/>
    <mergeCell ref="D311:D312"/>
    <mergeCell ref="E311:E312"/>
    <mergeCell ref="A309:A310"/>
    <mergeCell ref="B309:B310"/>
    <mergeCell ref="C309:C310"/>
    <mergeCell ref="D309:D310"/>
    <mergeCell ref="E305:E306"/>
    <mergeCell ref="A307:A308"/>
    <mergeCell ref="B307:B308"/>
    <mergeCell ref="C307:C308"/>
    <mergeCell ref="D307:D308"/>
    <mergeCell ref="E307:E308"/>
    <mergeCell ref="A305:A306"/>
    <mergeCell ref="B305:B306"/>
    <mergeCell ref="C305:C306"/>
    <mergeCell ref="D305:D306"/>
    <mergeCell ref="E301:E302"/>
    <mergeCell ref="A303:A304"/>
    <mergeCell ref="B303:B304"/>
    <mergeCell ref="C303:C304"/>
    <mergeCell ref="D303:D304"/>
    <mergeCell ref="E303:E304"/>
    <mergeCell ref="A301:A302"/>
    <mergeCell ref="B301:B302"/>
    <mergeCell ref="C301:C302"/>
    <mergeCell ref="D301:D302"/>
    <mergeCell ref="E297:E298"/>
    <mergeCell ref="A299:A300"/>
    <mergeCell ref="B299:B300"/>
    <mergeCell ref="C299:C300"/>
    <mergeCell ref="D299:D300"/>
    <mergeCell ref="E299:E300"/>
    <mergeCell ref="A297:A298"/>
    <mergeCell ref="B297:B298"/>
    <mergeCell ref="C297:C298"/>
    <mergeCell ref="D297:D298"/>
    <mergeCell ref="E293:E294"/>
    <mergeCell ref="A295:A296"/>
    <mergeCell ref="B295:B296"/>
    <mergeCell ref="C295:C296"/>
    <mergeCell ref="D295:D296"/>
    <mergeCell ref="E295:E296"/>
    <mergeCell ref="A293:A294"/>
    <mergeCell ref="B293:B294"/>
    <mergeCell ref="C293:C294"/>
    <mergeCell ref="D293:D294"/>
    <mergeCell ref="E289:E290"/>
    <mergeCell ref="A291:A292"/>
    <mergeCell ref="B291:B292"/>
    <mergeCell ref="C291:C292"/>
    <mergeCell ref="D291:D292"/>
    <mergeCell ref="E291:E292"/>
    <mergeCell ref="A289:A290"/>
    <mergeCell ref="B289:B290"/>
    <mergeCell ref="C289:C290"/>
    <mergeCell ref="D289:D290"/>
    <mergeCell ref="E285:E286"/>
    <mergeCell ref="A287:A288"/>
    <mergeCell ref="B287:B288"/>
    <mergeCell ref="C287:C288"/>
    <mergeCell ref="D287:D288"/>
    <mergeCell ref="E287:E288"/>
    <mergeCell ref="A285:A286"/>
    <mergeCell ref="B285:B286"/>
    <mergeCell ref="C285:C286"/>
    <mergeCell ref="D285:D286"/>
    <mergeCell ref="E281:E282"/>
    <mergeCell ref="A283:A284"/>
    <mergeCell ref="B283:B284"/>
    <mergeCell ref="C283:C284"/>
    <mergeCell ref="D283:D284"/>
    <mergeCell ref="E283:E284"/>
    <mergeCell ref="A281:A282"/>
    <mergeCell ref="B281:B282"/>
    <mergeCell ref="C281:C282"/>
    <mergeCell ref="D281:D282"/>
    <mergeCell ref="E277:E278"/>
    <mergeCell ref="A279:A280"/>
    <mergeCell ref="B279:B280"/>
    <mergeCell ref="C279:C280"/>
    <mergeCell ref="D279:D280"/>
    <mergeCell ref="E279:E280"/>
    <mergeCell ref="A277:A278"/>
    <mergeCell ref="B277:B278"/>
    <mergeCell ref="C277:C278"/>
    <mergeCell ref="D277:D278"/>
    <mergeCell ref="E273:E274"/>
    <mergeCell ref="A275:A276"/>
    <mergeCell ref="B275:B276"/>
    <mergeCell ref="C275:C276"/>
    <mergeCell ref="D275:D276"/>
    <mergeCell ref="E275:E276"/>
    <mergeCell ref="A273:A274"/>
    <mergeCell ref="B273:B274"/>
    <mergeCell ref="C273:C274"/>
    <mergeCell ref="D273:D274"/>
    <mergeCell ref="E269:E270"/>
    <mergeCell ref="A271:A272"/>
    <mergeCell ref="B271:B272"/>
    <mergeCell ref="C271:C272"/>
    <mergeCell ref="D271:D272"/>
    <mergeCell ref="E271:E272"/>
    <mergeCell ref="A269:A270"/>
    <mergeCell ref="B269:B270"/>
    <mergeCell ref="C269:C270"/>
    <mergeCell ref="D269:D270"/>
    <mergeCell ref="E265:E266"/>
    <mergeCell ref="A267:A268"/>
    <mergeCell ref="B267:B268"/>
    <mergeCell ref="C267:C268"/>
    <mergeCell ref="D267:D268"/>
    <mergeCell ref="E267:E268"/>
    <mergeCell ref="A265:A266"/>
    <mergeCell ref="B265:B266"/>
    <mergeCell ref="C265:C266"/>
    <mergeCell ref="D265:D266"/>
    <mergeCell ref="E261:E262"/>
    <mergeCell ref="A263:A264"/>
    <mergeCell ref="B263:B264"/>
    <mergeCell ref="C263:C264"/>
    <mergeCell ref="D263:D264"/>
    <mergeCell ref="E263:E264"/>
    <mergeCell ref="A261:A262"/>
    <mergeCell ref="B261:B262"/>
    <mergeCell ref="C261:C262"/>
    <mergeCell ref="D261:D262"/>
    <mergeCell ref="E257:E258"/>
    <mergeCell ref="A259:A260"/>
    <mergeCell ref="B259:B260"/>
    <mergeCell ref="C259:C260"/>
    <mergeCell ref="D259:D260"/>
    <mergeCell ref="E259:E260"/>
    <mergeCell ref="A257:A258"/>
    <mergeCell ref="B257:B258"/>
    <mergeCell ref="C257:C258"/>
    <mergeCell ref="D257:D258"/>
    <mergeCell ref="E253:E254"/>
    <mergeCell ref="A255:A256"/>
    <mergeCell ref="B255:B256"/>
    <mergeCell ref="C255:C256"/>
    <mergeCell ref="D255:D256"/>
    <mergeCell ref="E255:E256"/>
    <mergeCell ref="A253:A254"/>
    <mergeCell ref="B253:B254"/>
    <mergeCell ref="C253:C254"/>
    <mergeCell ref="D253:D254"/>
    <mergeCell ref="E249:E250"/>
    <mergeCell ref="A251:A252"/>
    <mergeCell ref="B251:B252"/>
    <mergeCell ref="C251:C252"/>
    <mergeCell ref="D251:D252"/>
    <mergeCell ref="E251:E252"/>
    <mergeCell ref="A249:A250"/>
    <mergeCell ref="B249:B250"/>
    <mergeCell ref="C249:C250"/>
    <mergeCell ref="D249:D250"/>
    <mergeCell ref="E245:E246"/>
    <mergeCell ref="A247:A248"/>
    <mergeCell ref="B247:B248"/>
    <mergeCell ref="C247:C248"/>
    <mergeCell ref="D247:D248"/>
    <mergeCell ref="E247:E248"/>
    <mergeCell ref="A245:A246"/>
    <mergeCell ref="B245:B246"/>
    <mergeCell ref="C245:C246"/>
    <mergeCell ref="D245:D246"/>
    <mergeCell ref="E241:E242"/>
    <mergeCell ref="A243:A244"/>
    <mergeCell ref="B243:B244"/>
    <mergeCell ref="C243:C244"/>
    <mergeCell ref="D243:D244"/>
    <mergeCell ref="E243:E244"/>
    <mergeCell ref="A241:A242"/>
    <mergeCell ref="B241:B242"/>
    <mergeCell ref="C241:C242"/>
    <mergeCell ref="D241:D242"/>
    <mergeCell ref="E237:E238"/>
    <mergeCell ref="A239:A240"/>
    <mergeCell ref="B239:B240"/>
    <mergeCell ref="C239:C240"/>
    <mergeCell ref="D239:D240"/>
    <mergeCell ref="E239:E240"/>
    <mergeCell ref="A237:A238"/>
    <mergeCell ref="B237:B238"/>
    <mergeCell ref="C237:C238"/>
    <mergeCell ref="D237:D238"/>
    <mergeCell ref="E233:E234"/>
    <mergeCell ref="A235:A236"/>
    <mergeCell ref="B235:B236"/>
    <mergeCell ref="C235:C236"/>
    <mergeCell ref="D235:D236"/>
    <mergeCell ref="E235:E236"/>
    <mergeCell ref="A233:A234"/>
    <mergeCell ref="B233:B234"/>
    <mergeCell ref="C233:C234"/>
    <mergeCell ref="D233:D234"/>
    <mergeCell ref="E229:E230"/>
    <mergeCell ref="A231:A232"/>
    <mergeCell ref="B231:B232"/>
    <mergeCell ref="C231:C232"/>
    <mergeCell ref="D231:D232"/>
    <mergeCell ref="E231:E232"/>
    <mergeCell ref="A229:A230"/>
    <mergeCell ref="B229:B230"/>
    <mergeCell ref="C229:C230"/>
    <mergeCell ref="D229:D230"/>
    <mergeCell ref="E225:E226"/>
    <mergeCell ref="A227:A228"/>
    <mergeCell ref="B227:B228"/>
    <mergeCell ref="C227:C228"/>
    <mergeCell ref="D227:D228"/>
    <mergeCell ref="E227:E228"/>
    <mergeCell ref="A225:A226"/>
    <mergeCell ref="B225:B226"/>
    <mergeCell ref="C225:C226"/>
    <mergeCell ref="D225:D226"/>
    <mergeCell ref="E221:E222"/>
    <mergeCell ref="A223:A224"/>
    <mergeCell ref="B223:B224"/>
    <mergeCell ref="C223:C224"/>
    <mergeCell ref="D223:D224"/>
    <mergeCell ref="E223:E224"/>
    <mergeCell ref="A221:A222"/>
    <mergeCell ref="B221:B222"/>
    <mergeCell ref="C221:C222"/>
    <mergeCell ref="D221:D222"/>
    <mergeCell ref="E217:E218"/>
    <mergeCell ref="A219:A220"/>
    <mergeCell ref="B219:B220"/>
    <mergeCell ref="C219:C220"/>
    <mergeCell ref="D219:D220"/>
    <mergeCell ref="E219:E220"/>
    <mergeCell ref="A217:A218"/>
    <mergeCell ref="B217:B218"/>
    <mergeCell ref="C217:C218"/>
    <mergeCell ref="D217:D218"/>
    <mergeCell ref="B47:B48"/>
    <mergeCell ref="C47:C48"/>
    <mergeCell ref="D47:D48"/>
    <mergeCell ref="E47:E48"/>
    <mergeCell ref="B45:B46"/>
    <mergeCell ref="C45:C46"/>
    <mergeCell ref="D45:D46"/>
    <mergeCell ref="E45:E46"/>
    <mergeCell ref="B43:B44"/>
    <mergeCell ref="C43:C44"/>
    <mergeCell ref="D43:D44"/>
    <mergeCell ref="E43:E44"/>
    <mergeCell ref="B41:B42"/>
    <mergeCell ref="C41:C42"/>
    <mergeCell ref="D41:D42"/>
    <mergeCell ref="E41:E42"/>
    <mergeCell ref="B39:B40"/>
    <mergeCell ref="C39:C40"/>
    <mergeCell ref="D39:D40"/>
    <mergeCell ref="E39:E40"/>
    <mergeCell ref="B37:B38"/>
    <mergeCell ref="C37:C38"/>
    <mergeCell ref="D37:D38"/>
    <mergeCell ref="E37:E38"/>
    <mergeCell ref="B35:B36"/>
    <mergeCell ref="C35:C36"/>
    <mergeCell ref="D35:D36"/>
    <mergeCell ref="E35:E36"/>
    <mergeCell ref="B33:B34"/>
    <mergeCell ref="C33:C34"/>
    <mergeCell ref="D33:D34"/>
    <mergeCell ref="E33:E34"/>
    <mergeCell ref="A41:A42"/>
    <mergeCell ref="A43:A44"/>
    <mergeCell ref="A45:A46"/>
    <mergeCell ref="A47:A48"/>
    <mergeCell ref="A33:A34"/>
    <mergeCell ref="A35:A36"/>
    <mergeCell ref="A37:A38"/>
    <mergeCell ref="A39:A40"/>
    <mergeCell ref="E213:E214"/>
    <mergeCell ref="A215:A216"/>
    <mergeCell ref="B215:B216"/>
    <mergeCell ref="C215:C216"/>
    <mergeCell ref="D215:D216"/>
    <mergeCell ref="E215:E216"/>
    <mergeCell ref="A213:A214"/>
    <mergeCell ref="B213:B214"/>
    <mergeCell ref="C213:C214"/>
    <mergeCell ref="D213:D214"/>
    <mergeCell ref="E209:E210"/>
    <mergeCell ref="A211:A212"/>
    <mergeCell ref="B211:B212"/>
    <mergeCell ref="C211:C212"/>
    <mergeCell ref="D211:D212"/>
    <mergeCell ref="E211:E212"/>
    <mergeCell ref="A209:A210"/>
    <mergeCell ref="B209:B210"/>
    <mergeCell ref="C209:C210"/>
    <mergeCell ref="D209:D210"/>
    <mergeCell ref="E205:E206"/>
    <mergeCell ref="A207:A208"/>
    <mergeCell ref="B207:B208"/>
    <mergeCell ref="C207:C208"/>
    <mergeCell ref="D207:D208"/>
    <mergeCell ref="E207:E208"/>
    <mergeCell ref="A205:A206"/>
    <mergeCell ref="B205:B206"/>
    <mergeCell ref="C205:C206"/>
    <mergeCell ref="D205:D206"/>
    <mergeCell ref="E201:E202"/>
    <mergeCell ref="A203:A204"/>
    <mergeCell ref="B203:B204"/>
    <mergeCell ref="C203:C204"/>
    <mergeCell ref="D203:D204"/>
    <mergeCell ref="E203:E204"/>
    <mergeCell ref="A201:A202"/>
    <mergeCell ref="B201:B202"/>
    <mergeCell ref="C201:C202"/>
    <mergeCell ref="D201:D202"/>
    <mergeCell ref="E197:E198"/>
    <mergeCell ref="A199:A200"/>
    <mergeCell ref="B199:B200"/>
    <mergeCell ref="C199:C200"/>
    <mergeCell ref="D199:D200"/>
    <mergeCell ref="E199:E200"/>
    <mergeCell ref="A197:A198"/>
    <mergeCell ref="B197:B198"/>
    <mergeCell ref="C197:C198"/>
    <mergeCell ref="D197:D198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D193:D194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89:D190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85:D186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1:D182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D165:D166"/>
    <mergeCell ref="D167:D168"/>
    <mergeCell ref="D157:D158"/>
    <mergeCell ref="D159:D160"/>
    <mergeCell ref="D161:D162"/>
    <mergeCell ref="D163:D164"/>
    <mergeCell ref="A151:A152"/>
    <mergeCell ref="D119:D120"/>
    <mergeCell ref="D121:D122"/>
    <mergeCell ref="D127:D128"/>
    <mergeCell ref="D149:D150"/>
    <mergeCell ref="D151:D152"/>
    <mergeCell ref="D141:D142"/>
    <mergeCell ref="D143:D144"/>
    <mergeCell ref="D145:D146"/>
    <mergeCell ref="D147:D148"/>
    <mergeCell ref="A153:A154"/>
    <mergeCell ref="A155:A156"/>
    <mergeCell ref="A157:A158"/>
    <mergeCell ref="B153:B154"/>
    <mergeCell ref="B155:B156"/>
    <mergeCell ref="B157:B158"/>
    <mergeCell ref="A163:A164"/>
    <mergeCell ref="C161:C162"/>
    <mergeCell ref="C163:C164"/>
    <mergeCell ref="B159:B160"/>
    <mergeCell ref="B161:B162"/>
    <mergeCell ref="B163:B164"/>
    <mergeCell ref="A159:A160"/>
    <mergeCell ref="A161:A162"/>
    <mergeCell ref="A165:A166"/>
    <mergeCell ref="A167:A168"/>
    <mergeCell ref="C165:C166"/>
    <mergeCell ref="C167:C168"/>
    <mergeCell ref="B167:B168"/>
    <mergeCell ref="B165:B166"/>
    <mergeCell ref="E161:E162"/>
    <mergeCell ref="E163:E164"/>
    <mergeCell ref="E165:E166"/>
    <mergeCell ref="E167:E168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C153:C154"/>
    <mergeCell ref="C155:C156"/>
    <mergeCell ref="C157:C158"/>
    <mergeCell ref="C159:C160"/>
    <mergeCell ref="D155:D156"/>
    <mergeCell ref="D153:D154"/>
    <mergeCell ref="B143:B144"/>
    <mergeCell ref="C143:C144"/>
    <mergeCell ref="A143:A144"/>
    <mergeCell ref="B147:B148"/>
    <mergeCell ref="B149:B150"/>
    <mergeCell ref="B151:B152"/>
    <mergeCell ref="C145:C146"/>
    <mergeCell ref="C147:C148"/>
    <mergeCell ref="C149:C150"/>
    <mergeCell ref="C151:C152"/>
    <mergeCell ref="B137:B138"/>
    <mergeCell ref="C137:C138"/>
    <mergeCell ref="E137:E138"/>
    <mergeCell ref="A145:A146"/>
    <mergeCell ref="A147:A148"/>
    <mergeCell ref="A149:A150"/>
    <mergeCell ref="B145:B146"/>
    <mergeCell ref="D137:D138"/>
    <mergeCell ref="D139:D140"/>
    <mergeCell ref="A139:A140"/>
    <mergeCell ref="D131:D132"/>
    <mergeCell ref="D133:D134"/>
    <mergeCell ref="D135:D136"/>
    <mergeCell ref="E143:E144"/>
    <mergeCell ref="B133:B134"/>
    <mergeCell ref="C133:C134"/>
    <mergeCell ref="E133:E134"/>
    <mergeCell ref="B139:B140"/>
    <mergeCell ref="C139:C140"/>
    <mergeCell ref="E139:E140"/>
    <mergeCell ref="C127:C128"/>
    <mergeCell ref="E127:E128"/>
    <mergeCell ref="D125:D126"/>
    <mergeCell ref="B135:B136"/>
    <mergeCell ref="B129:B130"/>
    <mergeCell ref="C129:C130"/>
    <mergeCell ref="E129:E130"/>
    <mergeCell ref="C135:C136"/>
    <mergeCell ref="E135:E136"/>
    <mergeCell ref="D129:D130"/>
    <mergeCell ref="C123:C124"/>
    <mergeCell ref="E123:E124"/>
    <mergeCell ref="D123:D124"/>
    <mergeCell ref="B131:B132"/>
    <mergeCell ref="C131:C132"/>
    <mergeCell ref="E131:E132"/>
    <mergeCell ref="B125:B126"/>
    <mergeCell ref="C125:C126"/>
    <mergeCell ref="E125:E126"/>
    <mergeCell ref="B127:B128"/>
    <mergeCell ref="A119:A120"/>
    <mergeCell ref="B119:B120"/>
    <mergeCell ref="C119:C120"/>
    <mergeCell ref="E119:E120"/>
    <mergeCell ref="A121:A122"/>
    <mergeCell ref="A125:A126"/>
    <mergeCell ref="B121:B122"/>
    <mergeCell ref="C121:C122"/>
    <mergeCell ref="E121:E122"/>
    <mergeCell ref="B123:B124"/>
    <mergeCell ref="A129:A130"/>
    <mergeCell ref="A133:A134"/>
    <mergeCell ref="A137:A138"/>
    <mergeCell ref="A135:A136"/>
    <mergeCell ref="A123:A124"/>
    <mergeCell ref="A131:A132"/>
    <mergeCell ref="A127:A128"/>
    <mergeCell ref="A141:A142"/>
    <mergeCell ref="B141:B142"/>
    <mergeCell ref="C141:C142"/>
    <mergeCell ref="E141:E142"/>
    <mergeCell ref="A115:A116"/>
    <mergeCell ref="B115:B116"/>
    <mergeCell ref="C115:C116"/>
    <mergeCell ref="E115:E116"/>
    <mergeCell ref="B117:B118"/>
    <mergeCell ref="C117:C118"/>
    <mergeCell ref="E117:E118"/>
    <mergeCell ref="A113:A114"/>
    <mergeCell ref="B113:B114"/>
    <mergeCell ref="C113:C114"/>
    <mergeCell ref="E113:E114"/>
    <mergeCell ref="D113:D114"/>
    <mergeCell ref="A117:A118"/>
    <mergeCell ref="D115:D116"/>
    <mergeCell ref="D117:D118"/>
    <mergeCell ref="A111:A112"/>
    <mergeCell ref="B111:B112"/>
    <mergeCell ref="C111:C112"/>
    <mergeCell ref="E111:E112"/>
    <mergeCell ref="D111:D112"/>
    <mergeCell ref="A109:A110"/>
    <mergeCell ref="B109:B110"/>
    <mergeCell ref="C109:C110"/>
    <mergeCell ref="E109:E110"/>
    <mergeCell ref="D109:D110"/>
    <mergeCell ref="A107:A108"/>
    <mergeCell ref="B107:B108"/>
    <mergeCell ref="C107:C108"/>
    <mergeCell ref="E107:E108"/>
    <mergeCell ref="D107:D108"/>
    <mergeCell ref="A105:A106"/>
    <mergeCell ref="B105:B106"/>
    <mergeCell ref="C105:C106"/>
    <mergeCell ref="E105:E106"/>
    <mergeCell ref="D105:D106"/>
    <mergeCell ref="A103:A104"/>
    <mergeCell ref="B103:B104"/>
    <mergeCell ref="C103:C104"/>
    <mergeCell ref="E103:E104"/>
    <mergeCell ref="D103:D104"/>
    <mergeCell ref="A101:A102"/>
    <mergeCell ref="B101:B102"/>
    <mergeCell ref="C101:C102"/>
    <mergeCell ref="E101:E102"/>
    <mergeCell ref="D101:D102"/>
    <mergeCell ref="A99:A100"/>
    <mergeCell ref="B99:B100"/>
    <mergeCell ref="C99:C100"/>
    <mergeCell ref="E99:E100"/>
    <mergeCell ref="D99:D100"/>
    <mergeCell ref="A97:A98"/>
    <mergeCell ref="B97:B98"/>
    <mergeCell ref="C97:C98"/>
    <mergeCell ref="E97:E98"/>
    <mergeCell ref="D97:D98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93:D94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9:D90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85:D86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81:D82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77:D78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73:D74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9:D70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65:D66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61:D62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57:D58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53:D54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9:D50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C11:C12"/>
    <mergeCell ref="E11:E12"/>
    <mergeCell ref="A13:A14"/>
    <mergeCell ref="C13:C14"/>
    <mergeCell ref="E13:E14"/>
    <mergeCell ref="B11:B12"/>
    <mergeCell ref="B13:B14"/>
    <mergeCell ref="D11:D12"/>
    <mergeCell ref="D13:D14"/>
    <mergeCell ref="C9:C10"/>
    <mergeCell ref="E9:E10"/>
    <mergeCell ref="D7:D8"/>
    <mergeCell ref="D9:D10"/>
    <mergeCell ref="A11:A12"/>
    <mergeCell ref="C3:C4"/>
    <mergeCell ref="E3:E4"/>
    <mergeCell ref="C5:C6"/>
    <mergeCell ref="E5:E6"/>
    <mergeCell ref="D3:D4"/>
    <mergeCell ref="D5:D6"/>
    <mergeCell ref="C7:C8"/>
    <mergeCell ref="A1:E1"/>
    <mergeCell ref="B3:B4"/>
    <mergeCell ref="B5:B6"/>
    <mergeCell ref="B7:B8"/>
    <mergeCell ref="E7:E8"/>
    <mergeCell ref="A9:A10"/>
    <mergeCell ref="B9:B10"/>
    <mergeCell ref="A3:A4"/>
    <mergeCell ref="A5:A6"/>
    <mergeCell ref="A7:A8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69" r:id="rId1"/>
  <rowBreaks count="1" manualBreakCount="1">
    <brk id="154" max="255" man="1"/>
  </rowBreaks>
  <ignoredErrors>
    <ignoredError sqref="B227:C227 E2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2013-05-14T15:18:55Z</cp:lastPrinted>
  <dcterms:created xsi:type="dcterms:W3CDTF">2007-07-12T16:23:19Z</dcterms:created>
  <dcterms:modified xsi:type="dcterms:W3CDTF">2018-05-08T12:06:18Z</dcterms:modified>
  <cp:category/>
  <cp:version/>
  <cp:contentType/>
  <cp:contentStatus/>
</cp:coreProperties>
</file>