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firstSheet="1" activeTab="3"/>
  </bookViews>
  <sheets>
    <sheet name="lány" sheetId="1" state="hidden" r:id="rId1"/>
    <sheet name="Beírás" sheetId="2" r:id="rId2"/>
    <sheet name="Csapat" sheetId="3" r:id="rId3"/>
    <sheet name="Egyéni" sheetId="4" r:id="rId4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<sst xmlns="http://schemas.openxmlformats.org/spreadsheetml/2006/main" count="260" uniqueCount="143">
  <si>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</si>
  <si>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</si>
  <si>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</si>
  <si>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</si>
  <si>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</si>
  <si>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</si>
  <si>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</si>
  <si>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</si>
  <si>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</si>
  <si>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</si>
  <si>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</si>
  <si>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</si>
  <si>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</si>
  <si>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</si>
  <si>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</si>
  <si>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</si>
  <si>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</si>
  <si>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</si>
  <si>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</si>
  <si>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</si>
  <si>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</si>
  <si>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</si>
  <si>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</si>
  <si>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</si>
  <si>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</si>
  <si>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</si>
  <si>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</si>
  <si>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</si>
  <si>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</si>
  <si>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</si>
  <si>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</si>
  <si>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</si>
  <si>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</si>
  <si>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</si>
  <si>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</si>
  <si>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</si>
  <si>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</si>
  <si>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</si>
  <si>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</si>
  <si>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</si>
  <si>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</si>
  <si>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</si>
  <si>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</si>
  <si>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</si>
  <si>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</si>
  <si>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</si>
  <si>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</si>
  <si>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</si>
  <si>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</si>
  <si>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</si>
  <si>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</si>
  <si>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</si>
  <si>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</si>
  <si>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</si>
  <si>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</si>
  <si>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</si>
  <si>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</si>
  <si>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</si>
  <si>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</si>
  <si>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</si>
  <si>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</si>
  <si>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</si>
  <si>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</si>
  <si>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</si>
  <si>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</si>
  <si>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</si>
  <si>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</si>
  <si>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</si>
  <si>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</si>
  <si>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</si>
  <si>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</si>
  <si>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</si>
  <si>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</si>
  <si>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</si>
  <si>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</si>
  <si>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</si>
  <si>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</si>
  <si>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</si>
  <si>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</si>
  <si>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</si>
  <si>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</si>
  <si>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Távol</t>
  </si>
  <si>
    <t>Súlyl.</t>
  </si>
  <si>
    <t>Kisl.</t>
  </si>
  <si>
    <t>800 m</t>
  </si>
  <si>
    <t>sz.év.</t>
  </si>
  <si>
    <t>iskola</t>
  </si>
  <si>
    <t>801 m</t>
  </si>
  <si>
    <t>Sz. év.</t>
  </si>
  <si>
    <t>60 m</t>
  </si>
  <si>
    <t>600 m</t>
  </si>
  <si>
    <t>60m</t>
  </si>
  <si>
    <t>61 m</t>
  </si>
  <si>
    <t>76.</t>
  </si>
  <si>
    <t>77.</t>
  </si>
  <si>
    <t>78.</t>
  </si>
  <si>
    <t>79.</t>
  </si>
  <si>
    <t>80.</t>
  </si>
  <si>
    <t>81.</t>
  </si>
  <si>
    <t>Csapat III. kcs.</t>
  </si>
  <si>
    <t>Egyéni versenyzők</t>
  </si>
  <si>
    <t>III. kcs. Leány csapat</t>
  </si>
  <si>
    <t>III. kcs. Leány egyéni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</si>
  <si>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</si>
  <si>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</si>
  <si>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</si>
  <si>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</si>
  <si>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</si>
  <si>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</si>
  <si>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</si>
  <si>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</si>
  <si>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</si>
  <si>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</si>
  <si>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</si>
  <si>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</si>
  <si>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</si>
  <si>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</si>
  <si>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</si>
  <si>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</si>
  <si>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</si>
  <si>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</si>
  <si>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DEMECSER</t>
  </si>
  <si>
    <t>IBRÁNY</t>
  </si>
  <si>
    <t>Bodogán Blanka</t>
  </si>
  <si>
    <t>Móricz Réka</t>
  </si>
  <si>
    <t>Márkus Johanna</t>
  </si>
  <si>
    <t>Kiss Virág</t>
  </si>
  <si>
    <t>Ignácz Fanni</t>
  </si>
  <si>
    <t>Asztalos Tamara</t>
  </si>
  <si>
    <t>BUJ</t>
  </si>
  <si>
    <t>Barnai Viktória</t>
  </si>
  <si>
    <t>Kozma Mónika</t>
  </si>
  <si>
    <t>Berecz Borostyán</t>
  </si>
  <si>
    <t>Bakos Bianka</t>
  </si>
  <si>
    <t>Nagy Annamária</t>
  </si>
  <si>
    <t>Kiss Pamela</t>
  </si>
  <si>
    <t>Balogh Rebeka</t>
  </si>
  <si>
    <t>Bucsku Petra</t>
  </si>
  <si>
    <t>Erdei Alexandra</t>
  </si>
  <si>
    <t>Liki Debóra</t>
  </si>
  <si>
    <t>Miskolczi Dorottya</t>
  </si>
  <si>
    <t>Szilvási Dóra</t>
  </si>
  <si>
    <t>Tóth Petra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</si>
</sst>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</numFmts>
  <fonts count="59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29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2" borderId="13" xfId="0" applyFont="1" applyFill="1" applyBorder="1" applyAlignment="1">
      <alignment horizontal="center"/>
    </xf>
    <xf numFmtId="0" fontId="10" fillId="32" borderId="13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/>
    </xf>
    <xf numFmtId="0" fontId="12" fillId="33" borderId="13" xfId="0" applyFont="1" applyFill="1" applyBorder="1" applyAlignment="1">
      <alignment horizontal="center" vertical="center"/>
    </xf>
    <xf numFmtId="176" fontId="13" fillId="33" borderId="13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169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4" xfId="0" applyNumberFormat="1" applyFont="1" applyFill="1" applyBorder="1" applyAlignment="1" applyProtection="1">
      <alignment horizontal="center"/>
      <protection locked="0"/>
    </xf>
    <xf numFmtId="169" fontId="7" fillId="33" borderId="14" xfId="0" applyNumberFormat="1" applyFont="1" applyFill="1" applyBorder="1" applyAlignment="1" applyProtection="1">
      <alignment horizontal="center"/>
      <protection locked="0"/>
    </xf>
    <xf numFmtId="49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 applyAlignment="1">
      <alignment horizontal="right"/>
      <protection/>
    </xf>
    <xf numFmtId="1" fontId="18" fillId="0" borderId="15" xfId="56" applyNumberFormat="1" applyFont="1" applyFill="1" applyBorder="1" applyAlignment="1">
      <alignment horizontal="right"/>
      <protection/>
    </xf>
    <xf numFmtId="177" fontId="18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3" fontId="18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0" fontId="18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0" fontId="4" fillId="33" borderId="17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49" fontId="20" fillId="0" borderId="0" xfId="56" applyNumberFormat="1" applyFont="1" applyFill="1">
      <alignment/>
      <protection/>
    </xf>
    <xf numFmtId="2" fontId="20" fillId="0" borderId="0" xfId="56" applyNumberFormat="1" applyFont="1" applyFill="1">
      <alignment/>
      <protection/>
    </xf>
    <xf numFmtId="177" fontId="20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8" fillId="0" borderId="15" xfId="56" applyNumberFormat="1" applyFont="1" applyFill="1" applyBorder="1">
      <alignment/>
      <protection/>
    </xf>
    <xf numFmtId="1" fontId="18" fillId="0" borderId="15" xfId="56" applyNumberFormat="1" applyFont="1" applyFill="1" applyBorder="1">
      <alignment/>
      <protection/>
    </xf>
    <xf numFmtId="178" fontId="20" fillId="0" borderId="0" xfId="56" applyNumberFormat="1" applyFont="1" applyFill="1">
      <alignment/>
      <protection/>
    </xf>
    <xf numFmtId="2" fontId="21" fillId="0" borderId="0" xfId="56" applyNumberFormat="1" applyFont="1" applyFill="1" applyAlignment="1">
      <alignment horizontal="center"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4" xfId="0" applyNumberFormat="1" applyFont="1" applyFill="1" applyBorder="1" applyAlignment="1" applyProtection="1">
      <alignment horizontal="center"/>
      <protection locked="0"/>
    </xf>
    <xf numFmtId="0" fontId="11" fillId="34" borderId="13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2" fontId="18" fillId="0" borderId="15" xfId="0" applyNumberFormat="1" applyFont="1" applyFill="1" applyBorder="1" applyAlignment="1">
      <alignment horizontal="right"/>
    </xf>
    <xf numFmtId="177" fontId="18" fillId="0" borderId="15" xfId="0" applyNumberFormat="1" applyFon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177" fontId="1" fillId="0" borderId="15" xfId="0" applyNumberFormat="1" applyFont="1" applyFill="1" applyBorder="1" applyAlignment="1">
      <alignment horizontal="right"/>
    </xf>
    <xf numFmtId="2" fontId="18" fillId="0" borderId="15" xfId="0" applyNumberFormat="1" applyFont="1" applyFill="1" applyBorder="1" applyAlignment="1">
      <alignment/>
    </xf>
    <xf numFmtId="177" fontId="18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177" fontId="1" fillId="0" borderId="15" xfId="0" applyNumberFormat="1" applyFont="1" applyFill="1" applyBorder="1" applyAlignment="1">
      <alignment/>
    </xf>
    <xf numFmtId="177" fontId="7" fillId="33" borderId="11" xfId="0" applyNumberFormat="1" applyFont="1" applyFill="1" applyBorder="1" applyAlignment="1" applyProtection="1">
      <alignment horizontal="center"/>
      <protection locked="0"/>
    </xf>
    <xf numFmtId="0" fontId="7" fillId="33" borderId="19" xfId="0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4" fillId="33" borderId="20" xfId="0" applyFont="1" applyFill="1" applyBorder="1" applyAlignment="1" applyProtection="1">
      <alignment vertical="center" wrapText="1"/>
      <protection locked="0"/>
    </xf>
    <xf numFmtId="172" fontId="7" fillId="33" borderId="19" xfId="0" applyNumberFormat="1" applyFont="1" applyFill="1" applyBorder="1" applyAlignment="1" applyProtection="1">
      <alignment vertical="center" wrapText="1"/>
      <protection locked="0"/>
    </xf>
    <xf numFmtId="172" fontId="4" fillId="33" borderId="19" xfId="0" applyNumberFormat="1" applyFont="1" applyFill="1" applyBorder="1" applyAlignment="1" applyProtection="1">
      <alignment vertical="center" wrapText="1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72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center" vertical="center"/>
    </xf>
    <xf numFmtId="172" fontId="9" fillId="0" borderId="27" xfId="0" applyNumberFormat="1" applyFont="1" applyBorder="1" applyAlignment="1">
      <alignment horizontal="center" vertical="center"/>
    </xf>
    <xf numFmtId="172" fontId="9" fillId="0" borderId="18" xfId="0" applyNumberFormat="1" applyFont="1" applyBorder="1" applyAlignment="1">
      <alignment horizontal="center" vertical="center"/>
    </xf>
    <xf numFmtId="0" fontId="2" fillId="33" borderId="28" xfId="0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2" fillId="33" borderId="33" xfId="0" applyFont="1" applyFill="1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" fillId="33" borderId="29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16" fillId="33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14" fillId="33" borderId="0" xfId="0" applyFont="1" applyFill="1" applyAlignment="1">
      <alignment horizontal="left"/>
    </xf>
    <xf numFmtId="172" fontId="17" fillId="33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2"/>
  <sheetViews>
    <sheetView zoomScalePageLayoutView="0" workbookViewId="0" topLeftCell="A205">
      <selection activeCell="G176" sqref="G176"/>
    </sheetView>
  </sheetViews>
  <sheetFormatPr defaultColWidth="9.140625" defaultRowHeight="12.75"/>
  <cols>
    <col min="2" max="2" width="9.421875" style="33" customWidth="1"/>
    <col min="3" max="3" width="6.00390625" style="34" customWidth="1"/>
    <col min="4" max="4" width="10.00390625" style="34" customWidth="1"/>
    <col min="5" max="5" width="9.00390625" style="35" customWidth="1"/>
    <col min="6" max="6" width="8.7109375" style="33" customWidth="1"/>
    <col min="7" max="16384" width="9.140625" style="33" customWidth="1"/>
  </cols>
  <sheetData>
    <row r="1" spans="2:10" ht="12.75">
      <c r="B1" s="15" t="s">
        <v>92</v>
      </c>
      <c r="C1" s="16" t="s">
        <v>91</v>
      </c>
      <c r="D1" s="41" t="s">
        <v>87</v>
      </c>
      <c r="E1" s="18" t="s">
        <v>84</v>
      </c>
      <c r="F1" s="15" t="s">
        <v>4</v>
      </c>
      <c r="G1" s="17" t="s">
        <v>81</v>
      </c>
      <c r="H1" s="15" t="s">
        <v>82</v>
      </c>
      <c r="I1" s="15" t="s">
        <v>83</v>
      </c>
      <c r="J1" s="15" t="s">
        <v>4</v>
      </c>
    </row>
    <row r="2" spans="2:10" ht="12.75">
      <c r="B2" s="19">
        <v>6.89</v>
      </c>
      <c r="C2" s="46">
        <v>6.9</v>
      </c>
      <c r="D2" s="40">
        <v>0.0010266203703703702</v>
      </c>
      <c r="E2" s="47">
        <v>0.0010300925925925926</v>
      </c>
      <c r="F2" s="19">
        <v>300</v>
      </c>
      <c r="G2" s="27">
        <v>180</v>
      </c>
      <c r="H2" s="26">
        <v>3</v>
      </c>
      <c r="I2" s="26">
        <v>4</v>
      </c>
      <c r="J2" s="28">
        <v>0</v>
      </c>
    </row>
    <row r="3" spans="2:10" ht="12.75">
      <c r="B3" s="37">
        <f>C2+0.0051</f>
        <v>6.9051</v>
      </c>
      <c r="C3" s="48">
        <f aca="true" t="shared" si="0" ref="C3:C51">C4-(C$52-C$2)/50</f>
        <v>6.91800000000001</v>
      </c>
      <c r="D3" s="40">
        <f aca="true" t="shared" si="1" ref="D3:D66">E2+0.000000061</f>
        <v>0.0010301535925925926</v>
      </c>
      <c r="E3" s="49">
        <f aca="true" t="shared" si="2" ref="E3:E51">E4-(E$52-E$2)/50</f>
        <v>0.0010326388888888896</v>
      </c>
      <c r="F3" s="21">
        <v>299</v>
      </c>
      <c r="G3" s="27">
        <v>182</v>
      </c>
      <c r="H3" s="26">
        <v>3.05</v>
      </c>
      <c r="I3" s="26">
        <v>4.28</v>
      </c>
      <c r="J3" s="28">
        <v>1</v>
      </c>
    </row>
    <row r="4" spans="2:10" ht="12.75">
      <c r="B4" s="37">
        <f>C3+0.0051</f>
        <v>6.92310000000001</v>
      </c>
      <c r="C4" s="48">
        <f t="shared" si="0"/>
        <v>6.93600000000001</v>
      </c>
      <c r="D4" s="40">
        <f t="shared" si="1"/>
        <v>0.0010326998888888896</v>
      </c>
      <c r="E4" s="49">
        <f t="shared" si="2"/>
        <v>0.0010351851851851859</v>
      </c>
      <c r="F4" s="21">
        <v>298</v>
      </c>
      <c r="G4" s="27">
        <v>184</v>
      </c>
      <c r="H4" s="26">
        <v>3.1</v>
      </c>
      <c r="I4" s="26">
        <v>4.56</v>
      </c>
      <c r="J4" s="28">
        <v>2</v>
      </c>
    </row>
    <row r="5" spans="2:10" ht="12.75">
      <c r="B5" s="37">
        <f aca="true" t="shared" si="3" ref="B5:B68">C4+0.0051</f>
        <v>6.941100000000009</v>
      </c>
      <c r="C5" s="48">
        <f t="shared" si="0"/>
        <v>6.9540000000000095</v>
      </c>
      <c r="D5" s="40">
        <f t="shared" si="1"/>
        <v>0.0010352461851851858</v>
      </c>
      <c r="E5" s="49">
        <f t="shared" si="2"/>
        <v>0.0010377314814814821</v>
      </c>
      <c r="F5" s="21">
        <v>297</v>
      </c>
      <c r="G5" s="27">
        <v>186</v>
      </c>
      <c r="H5" s="26">
        <v>3.14</v>
      </c>
      <c r="I5" s="26">
        <v>4.84</v>
      </c>
      <c r="J5" s="28">
        <v>3</v>
      </c>
    </row>
    <row r="6" spans="2:10" ht="12.75">
      <c r="B6" s="37">
        <f t="shared" si="3"/>
        <v>6.959100000000009</v>
      </c>
      <c r="C6" s="48">
        <f t="shared" si="0"/>
        <v>6.972000000000009</v>
      </c>
      <c r="D6" s="40">
        <f t="shared" si="1"/>
        <v>0.0010377924814814821</v>
      </c>
      <c r="E6" s="49">
        <f t="shared" si="2"/>
        <v>0.0010402777777777784</v>
      </c>
      <c r="F6" s="21">
        <v>296</v>
      </c>
      <c r="G6" s="27">
        <v>187</v>
      </c>
      <c r="H6" s="26">
        <v>3.19</v>
      </c>
      <c r="I6" s="26">
        <v>5.11</v>
      </c>
      <c r="J6" s="28">
        <v>4</v>
      </c>
    </row>
    <row r="7" spans="2:10" ht="12.75">
      <c r="B7" s="37">
        <f t="shared" si="3"/>
        <v>6.977100000000009</v>
      </c>
      <c r="C7" s="48">
        <f t="shared" si="0"/>
        <v>6.990000000000009</v>
      </c>
      <c r="D7" s="40">
        <f t="shared" si="1"/>
        <v>0.0010403387777777784</v>
      </c>
      <c r="E7" s="49">
        <f t="shared" si="2"/>
        <v>0.0010428240740740747</v>
      </c>
      <c r="F7" s="21">
        <v>295</v>
      </c>
      <c r="G7" s="27">
        <v>189</v>
      </c>
      <c r="H7" s="26">
        <v>3.24</v>
      </c>
      <c r="I7" s="26">
        <v>5.39</v>
      </c>
      <c r="J7" s="28">
        <v>5</v>
      </c>
    </row>
    <row r="8" spans="2:10" ht="12.75">
      <c r="B8" s="37">
        <f t="shared" si="3"/>
        <v>6.995100000000009</v>
      </c>
      <c r="C8" s="48">
        <f t="shared" si="0"/>
        <v>7.008000000000009</v>
      </c>
      <c r="D8" s="40">
        <f t="shared" si="1"/>
        <v>0.0010428850740740747</v>
      </c>
      <c r="E8" s="49">
        <f t="shared" si="2"/>
        <v>0.001045370370370371</v>
      </c>
      <c r="F8" s="21">
        <v>294</v>
      </c>
      <c r="G8" s="27">
        <v>191</v>
      </c>
      <c r="H8" s="26">
        <v>3.29</v>
      </c>
      <c r="I8" s="26">
        <v>5.67</v>
      </c>
      <c r="J8" s="28">
        <v>6</v>
      </c>
    </row>
    <row r="9" spans="2:10" ht="12.75">
      <c r="B9" s="37">
        <f t="shared" si="3"/>
        <v>7.0131000000000085</v>
      </c>
      <c r="C9" s="48">
        <f t="shared" si="0"/>
        <v>7.026000000000009</v>
      </c>
      <c r="D9" s="40">
        <f t="shared" si="1"/>
        <v>0.001045431370370371</v>
      </c>
      <c r="E9" s="49">
        <f t="shared" si="2"/>
        <v>0.0010479166666666673</v>
      </c>
      <c r="F9" s="21">
        <v>293</v>
      </c>
      <c r="G9" s="27">
        <v>193</v>
      </c>
      <c r="H9" s="26">
        <v>3.34</v>
      </c>
      <c r="I9" s="26">
        <v>5.95</v>
      </c>
      <c r="J9" s="28">
        <v>7</v>
      </c>
    </row>
    <row r="10" spans="2:10" ht="12.75">
      <c r="B10" s="37">
        <f t="shared" si="3"/>
        <v>7.031100000000008</v>
      </c>
      <c r="C10" s="48">
        <f t="shared" si="0"/>
        <v>7.0440000000000085</v>
      </c>
      <c r="D10" s="40">
        <f t="shared" si="1"/>
        <v>0.0010479776666666672</v>
      </c>
      <c r="E10" s="49">
        <f t="shared" si="2"/>
        <v>0.0010504629629629635</v>
      </c>
      <c r="F10" s="21">
        <v>292</v>
      </c>
      <c r="G10" s="27">
        <v>195</v>
      </c>
      <c r="H10" s="26">
        <v>3.38</v>
      </c>
      <c r="I10" s="26">
        <v>6.23</v>
      </c>
      <c r="J10" s="28">
        <v>8</v>
      </c>
    </row>
    <row r="11" spans="2:10" ht="12.75">
      <c r="B11" s="37">
        <f t="shared" si="3"/>
        <v>7.049100000000008</v>
      </c>
      <c r="C11" s="48">
        <f t="shared" si="0"/>
        <v>7.062000000000008</v>
      </c>
      <c r="D11" s="40">
        <f t="shared" si="1"/>
        <v>0.0010505239629629635</v>
      </c>
      <c r="E11" s="49">
        <f t="shared" si="2"/>
        <v>0.0010530092592592598</v>
      </c>
      <c r="F11" s="21">
        <v>291</v>
      </c>
      <c r="G11" s="27">
        <v>197</v>
      </c>
      <c r="H11" s="26">
        <v>3.43</v>
      </c>
      <c r="I11" s="26">
        <v>6.51</v>
      </c>
      <c r="J11" s="28">
        <v>9</v>
      </c>
    </row>
    <row r="12" spans="2:10" ht="12.75">
      <c r="B12" s="37">
        <f t="shared" si="3"/>
        <v>7.067100000000008</v>
      </c>
      <c r="C12" s="48">
        <f t="shared" si="0"/>
        <v>7.080000000000008</v>
      </c>
      <c r="D12" s="40">
        <f t="shared" si="1"/>
        <v>0.0010530702592592598</v>
      </c>
      <c r="E12" s="49">
        <f t="shared" si="2"/>
        <v>0.001055555555555556</v>
      </c>
      <c r="F12" s="21">
        <v>290</v>
      </c>
      <c r="G12" s="27">
        <v>199</v>
      </c>
      <c r="H12" s="26">
        <v>3.48</v>
      </c>
      <c r="I12" s="26">
        <v>6.78</v>
      </c>
      <c r="J12" s="28">
        <v>10</v>
      </c>
    </row>
    <row r="13" spans="2:10" ht="12.75">
      <c r="B13" s="37">
        <f t="shared" si="3"/>
        <v>7.085100000000008</v>
      </c>
      <c r="C13" s="48">
        <f t="shared" si="0"/>
        <v>7.098000000000008</v>
      </c>
      <c r="D13" s="40">
        <f t="shared" si="1"/>
        <v>0.001055616555555556</v>
      </c>
      <c r="E13" s="49">
        <f t="shared" si="2"/>
        <v>0.0010581018518518524</v>
      </c>
      <c r="F13" s="21">
        <v>289</v>
      </c>
      <c r="G13" s="27">
        <v>201</v>
      </c>
      <c r="H13" s="26">
        <v>3.53</v>
      </c>
      <c r="I13" s="26">
        <v>7.06</v>
      </c>
      <c r="J13" s="28">
        <v>11</v>
      </c>
    </row>
    <row r="14" spans="2:10" ht="12.75">
      <c r="B14" s="37">
        <f t="shared" si="3"/>
        <v>7.1031000000000075</v>
      </c>
      <c r="C14" s="48">
        <f t="shared" si="0"/>
        <v>7.116000000000008</v>
      </c>
      <c r="D14" s="40">
        <f t="shared" si="1"/>
        <v>0.0010581628518518524</v>
      </c>
      <c r="E14" s="49">
        <f t="shared" si="2"/>
        <v>0.0010606481481481487</v>
      </c>
      <c r="F14" s="21">
        <v>288</v>
      </c>
      <c r="G14" s="27">
        <v>202</v>
      </c>
      <c r="H14" s="26">
        <v>3.58</v>
      </c>
      <c r="I14" s="26">
        <v>7.34</v>
      </c>
      <c r="J14" s="28">
        <v>12</v>
      </c>
    </row>
    <row r="15" spans="2:10" ht="12.75">
      <c r="B15" s="37">
        <f t="shared" si="3"/>
        <v>7.121100000000007</v>
      </c>
      <c r="C15" s="48">
        <f t="shared" si="0"/>
        <v>7.1340000000000074</v>
      </c>
      <c r="D15" s="40">
        <f t="shared" si="1"/>
        <v>0.0010607091481481487</v>
      </c>
      <c r="E15" s="49">
        <f t="shared" si="2"/>
        <v>0.001063194444444445</v>
      </c>
      <c r="F15" s="21">
        <v>287</v>
      </c>
      <c r="G15" s="27">
        <v>204</v>
      </c>
      <c r="H15" s="26">
        <v>3.62</v>
      </c>
      <c r="I15" s="26">
        <v>7.62</v>
      </c>
      <c r="J15" s="28">
        <v>13</v>
      </c>
    </row>
    <row r="16" spans="2:10" ht="12.75">
      <c r="B16" s="37">
        <f t="shared" si="3"/>
        <v>7.139100000000007</v>
      </c>
      <c r="C16" s="48">
        <f t="shared" si="0"/>
        <v>7.152000000000007</v>
      </c>
      <c r="D16" s="40">
        <f t="shared" si="1"/>
        <v>0.001063255444444445</v>
      </c>
      <c r="E16" s="49">
        <f t="shared" si="2"/>
        <v>0.0010657407407407412</v>
      </c>
      <c r="F16" s="21">
        <v>286</v>
      </c>
      <c r="G16" s="27">
        <v>206</v>
      </c>
      <c r="H16" s="26">
        <v>3.67</v>
      </c>
      <c r="I16" s="26">
        <v>7.9</v>
      </c>
      <c r="J16" s="28">
        <v>14</v>
      </c>
    </row>
    <row r="17" spans="2:10" ht="12.75">
      <c r="B17" s="37">
        <f t="shared" si="3"/>
        <v>7.157100000000007</v>
      </c>
      <c r="C17" s="48">
        <f t="shared" si="0"/>
        <v>7.170000000000007</v>
      </c>
      <c r="D17" s="40">
        <f t="shared" si="1"/>
        <v>0.0010658017407407412</v>
      </c>
      <c r="E17" s="49">
        <f t="shared" si="2"/>
        <v>0.0010682870370370375</v>
      </c>
      <c r="F17" s="21">
        <v>285</v>
      </c>
      <c r="G17" s="27">
        <v>208</v>
      </c>
      <c r="H17" s="26">
        <v>3.72</v>
      </c>
      <c r="I17" s="26">
        <v>8.18</v>
      </c>
      <c r="J17" s="28">
        <v>15</v>
      </c>
    </row>
    <row r="18" spans="2:10" ht="12.75">
      <c r="B18" s="37">
        <f t="shared" si="3"/>
        <v>7.175100000000007</v>
      </c>
      <c r="C18" s="48">
        <f t="shared" si="0"/>
        <v>7.188000000000007</v>
      </c>
      <c r="D18" s="40">
        <f t="shared" si="1"/>
        <v>0.0010683480370370375</v>
      </c>
      <c r="E18" s="49">
        <f t="shared" si="2"/>
        <v>0.0010708333333333338</v>
      </c>
      <c r="F18" s="21">
        <v>284</v>
      </c>
      <c r="G18" s="27">
        <v>210</v>
      </c>
      <c r="H18" s="26">
        <v>3.77</v>
      </c>
      <c r="I18" s="26">
        <v>8.45</v>
      </c>
      <c r="J18" s="28">
        <v>16</v>
      </c>
    </row>
    <row r="19" spans="2:10" ht="12.75">
      <c r="B19" s="37">
        <f t="shared" si="3"/>
        <v>7.1931000000000065</v>
      </c>
      <c r="C19" s="48">
        <f t="shared" si="0"/>
        <v>7.206000000000007</v>
      </c>
      <c r="D19" s="40">
        <f t="shared" si="1"/>
        <v>0.0010708943333333338</v>
      </c>
      <c r="E19" s="49">
        <f t="shared" si="2"/>
        <v>0.00107337962962963</v>
      </c>
      <c r="F19" s="21">
        <v>283</v>
      </c>
      <c r="G19" s="27">
        <v>212</v>
      </c>
      <c r="H19" s="26">
        <v>3.82</v>
      </c>
      <c r="I19" s="26">
        <v>8.73</v>
      </c>
      <c r="J19" s="28">
        <v>17</v>
      </c>
    </row>
    <row r="20" spans="2:10" ht="12.75">
      <c r="B20" s="37">
        <f t="shared" si="3"/>
        <v>7.211100000000006</v>
      </c>
      <c r="C20" s="48">
        <f t="shared" si="0"/>
        <v>7.224000000000006</v>
      </c>
      <c r="D20" s="40">
        <f t="shared" si="1"/>
        <v>0.00107344062962963</v>
      </c>
      <c r="E20" s="49">
        <f t="shared" si="2"/>
        <v>0.0010759259259259264</v>
      </c>
      <c r="F20" s="21">
        <v>282</v>
      </c>
      <c r="G20" s="27">
        <v>214</v>
      </c>
      <c r="H20" s="26">
        <v>3.86</v>
      </c>
      <c r="I20" s="26">
        <v>9.01</v>
      </c>
      <c r="J20" s="28">
        <v>18</v>
      </c>
    </row>
    <row r="21" spans="2:10" ht="12.75">
      <c r="B21" s="37">
        <f t="shared" si="3"/>
        <v>7.229100000000006</v>
      </c>
      <c r="C21" s="48">
        <f t="shared" si="0"/>
        <v>7.242000000000006</v>
      </c>
      <c r="D21" s="40">
        <f t="shared" si="1"/>
        <v>0.0010759869259259263</v>
      </c>
      <c r="E21" s="49">
        <f t="shared" si="2"/>
        <v>0.0010784722222222226</v>
      </c>
      <c r="F21" s="21">
        <v>281</v>
      </c>
      <c r="G21" s="27">
        <v>216</v>
      </c>
      <c r="H21" s="26">
        <v>3.91</v>
      </c>
      <c r="I21" s="26">
        <v>9.29</v>
      </c>
      <c r="J21" s="28">
        <v>19</v>
      </c>
    </row>
    <row r="22" spans="2:10" ht="12.75">
      <c r="B22" s="37">
        <f t="shared" si="3"/>
        <v>7.247100000000006</v>
      </c>
      <c r="C22" s="48">
        <f t="shared" si="0"/>
        <v>7.260000000000006</v>
      </c>
      <c r="D22" s="40">
        <f t="shared" si="1"/>
        <v>0.0010785332222222226</v>
      </c>
      <c r="E22" s="49">
        <f t="shared" si="2"/>
        <v>0.001081018518518519</v>
      </c>
      <c r="F22" s="21">
        <v>280</v>
      </c>
      <c r="G22" s="27">
        <v>217</v>
      </c>
      <c r="H22" s="26">
        <v>3.96</v>
      </c>
      <c r="I22" s="26">
        <v>9.57</v>
      </c>
      <c r="J22" s="28">
        <v>20</v>
      </c>
    </row>
    <row r="23" spans="2:10" ht="12.75">
      <c r="B23" s="37">
        <f t="shared" si="3"/>
        <v>7.265100000000006</v>
      </c>
      <c r="C23" s="48">
        <f t="shared" si="0"/>
        <v>7.278000000000006</v>
      </c>
      <c r="D23" s="40">
        <f t="shared" si="1"/>
        <v>0.001081079518518519</v>
      </c>
      <c r="E23" s="49">
        <f t="shared" si="2"/>
        <v>0.0010835648148148152</v>
      </c>
      <c r="F23" s="21">
        <v>279</v>
      </c>
      <c r="G23" s="27">
        <v>219</v>
      </c>
      <c r="H23" s="26">
        <v>4.01</v>
      </c>
      <c r="I23" s="26">
        <v>9.85</v>
      </c>
      <c r="J23" s="28">
        <v>21</v>
      </c>
    </row>
    <row r="24" spans="2:10" ht="12.75">
      <c r="B24" s="37">
        <f t="shared" si="3"/>
        <v>7.2831000000000055</v>
      </c>
      <c r="C24" s="48">
        <f t="shared" si="0"/>
        <v>7.296000000000006</v>
      </c>
      <c r="D24" s="40">
        <f t="shared" si="1"/>
        <v>0.0010836258148148152</v>
      </c>
      <c r="E24" s="49">
        <f t="shared" si="2"/>
        <v>0.0010861111111111115</v>
      </c>
      <c r="F24" s="21">
        <v>278</v>
      </c>
      <c r="G24" s="27">
        <v>221</v>
      </c>
      <c r="H24" s="26">
        <v>4.06</v>
      </c>
      <c r="I24" s="26">
        <v>10.12</v>
      </c>
      <c r="J24" s="28">
        <v>22</v>
      </c>
    </row>
    <row r="25" spans="2:10" ht="12.75">
      <c r="B25" s="37">
        <f t="shared" si="3"/>
        <v>7.301100000000005</v>
      </c>
      <c r="C25" s="48">
        <f t="shared" si="0"/>
        <v>7.314000000000005</v>
      </c>
      <c r="D25" s="40">
        <f t="shared" si="1"/>
        <v>0.0010861721111111115</v>
      </c>
      <c r="E25" s="49">
        <f t="shared" si="2"/>
        <v>0.0010886574074074078</v>
      </c>
      <c r="F25" s="21">
        <v>277</v>
      </c>
      <c r="G25" s="27">
        <v>223</v>
      </c>
      <c r="H25" s="26">
        <v>4.1</v>
      </c>
      <c r="I25" s="26">
        <v>10.4</v>
      </c>
      <c r="J25" s="28">
        <v>23</v>
      </c>
    </row>
    <row r="26" spans="2:10" ht="12.75">
      <c r="B26" s="37">
        <f t="shared" si="3"/>
        <v>7.319100000000005</v>
      </c>
      <c r="C26" s="48">
        <f t="shared" si="0"/>
        <v>7.332000000000005</v>
      </c>
      <c r="D26" s="40">
        <f t="shared" si="1"/>
        <v>0.0010887184074074077</v>
      </c>
      <c r="E26" s="49">
        <f t="shared" si="2"/>
        <v>0.001091203703703704</v>
      </c>
      <c r="F26" s="21">
        <v>276</v>
      </c>
      <c r="G26" s="27">
        <f aca="true" t="shared" si="4" ref="G26:G67">G25+2</f>
        <v>225</v>
      </c>
      <c r="H26" s="26">
        <v>4.15</v>
      </c>
      <c r="I26" s="26">
        <v>10.68</v>
      </c>
      <c r="J26" s="28">
        <v>24</v>
      </c>
    </row>
    <row r="27" spans="2:10" ht="12.75">
      <c r="B27" s="37">
        <f t="shared" si="3"/>
        <v>7.337100000000005</v>
      </c>
      <c r="C27" s="48">
        <f t="shared" si="0"/>
        <v>7.350000000000005</v>
      </c>
      <c r="D27" s="40">
        <f t="shared" si="1"/>
        <v>0.001091264703703704</v>
      </c>
      <c r="E27" s="49">
        <f t="shared" si="2"/>
        <v>0.0010937500000000003</v>
      </c>
      <c r="F27" s="21">
        <v>275</v>
      </c>
      <c r="G27" s="27">
        <f t="shared" si="4"/>
        <v>227</v>
      </c>
      <c r="H27" s="26">
        <v>4.2</v>
      </c>
      <c r="I27" s="26">
        <v>10.96</v>
      </c>
      <c r="J27" s="28">
        <v>25</v>
      </c>
    </row>
    <row r="28" spans="2:10" ht="12.75">
      <c r="B28" s="37">
        <f t="shared" si="3"/>
        <v>7.355100000000005</v>
      </c>
      <c r="C28" s="48">
        <f t="shared" si="0"/>
        <v>7.368000000000005</v>
      </c>
      <c r="D28" s="40">
        <f t="shared" si="1"/>
        <v>0.0010938110000000003</v>
      </c>
      <c r="E28" s="49">
        <f t="shared" si="2"/>
        <v>0.0010962962962962966</v>
      </c>
      <c r="F28" s="21">
        <v>274</v>
      </c>
      <c r="G28" s="27">
        <f t="shared" si="4"/>
        <v>229</v>
      </c>
      <c r="H28" s="26">
        <v>4.25</v>
      </c>
      <c r="I28" s="26">
        <v>11.24</v>
      </c>
      <c r="J28" s="28">
        <v>26</v>
      </c>
    </row>
    <row r="29" spans="2:10" ht="12.75">
      <c r="B29" s="37">
        <f t="shared" si="3"/>
        <v>7.373100000000004</v>
      </c>
      <c r="C29" s="48">
        <f t="shared" si="0"/>
        <v>7.386000000000005</v>
      </c>
      <c r="D29" s="40">
        <f t="shared" si="1"/>
        <v>0.0010963572962962966</v>
      </c>
      <c r="E29" s="49">
        <f t="shared" si="2"/>
        <v>0.0010988425925925929</v>
      </c>
      <c r="F29" s="21">
        <v>273</v>
      </c>
      <c r="G29" s="27">
        <f t="shared" si="4"/>
        <v>231</v>
      </c>
      <c r="H29" s="26">
        <v>4.3</v>
      </c>
      <c r="I29" s="26">
        <v>11.52</v>
      </c>
      <c r="J29" s="28">
        <v>27</v>
      </c>
    </row>
    <row r="30" spans="2:10" ht="12.75">
      <c r="B30" s="37">
        <f t="shared" si="3"/>
        <v>7.391100000000004</v>
      </c>
      <c r="C30" s="48">
        <f t="shared" si="0"/>
        <v>7.404000000000004</v>
      </c>
      <c r="D30" s="40">
        <f t="shared" si="1"/>
        <v>0.0010989035925925929</v>
      </c>
      <c r="E30" s="49">
        <f t="shared" si="2"/>
        <v>0.0011013888888888892</v>
      </c>
      <c r="F30" s="21">
        <v>272</v>
      </c>
      <c r="G30" s="27">
        <v>232</v>
      </c>
      <c r="H30" s="26">
        <v>4.34</v>
      </c>
      <c r="I30" s="26">
        <v>11.8</v>
      </c>
      <c r="J30" s="28">
        <v>28</v>
      </c>
    </row>
    <row r="31" spans="2:10" ht="12.75">
      <c r="B31" s="37">
        <f t="shared" si="3"/>
        <v>7.409100000000004</v>
      </c>
      <c r="C31" s="48">
        <f t="shared" si="0"/>
        <v>7.422000000000004</v>
      </c>
      <c r="D31" s="40">
        <f t="shared" si="1"/>
        <v>0.0011014498888888891</v>
      </c>
      <c r="E31" s="49">
        <f t="shared" si="2"/>
        <v>0.0011039351851851854</v>
      </c>
      <c r="F31" s="21">
        <v>271</v>
      </c>
      <c r="G31" s="27">
        <f t="shared" si="4"/>
        <v>234</v>
      </c>
      <c r="H31" s="26">
        <v>4.39</v>
      </c>
      <c r="I31" s="26">
        <v>12.07</v>
      </c>
      <c r="J31" s="28">
        <v>29</v>
      </c>
    </row>
    <row r="32" spans="2:10" ht="12.75">
      <c r="B32" s="37">
        <f t="shared" si="3"/>
        <v>7.427100000000004</v>
      </c>
      <c r="C32" s="48">
        <f t="shared" si="0"/>
        <v>7.440000000000004</v>
      </c>
      <c r="D32" s="40">
        <f t="shared" si="1"/>
        <v>0.0011039961851851854</v>
      </c>
      <c r="E32" s="49">
        <f t="shared" si="2"/>
        <v>0.0011064814814814817</v>
      </c>
      <c r="F32" s="21">
        <v>270</v>
      </c>
      <c r="G32" s="27">
        <f t="shared" si="4"/>
        <v>236</v>
      </c>
      <c r="H32" s="26">
        <v>4.44</v>
      </c>
      <c r="I32" s="26">
        <v>12.35</v>
      </c>
      <c r="J32" s="28">
        <v>30</v>
      </c>
    </row>
    <row r="33" spans="2:10" ht="12.75">
      <c r="B33" s="37">
        <f t="shared" si="3"/>
        <v>7.445100000000004</v>
      </c>
      <c r="C33" s="48">
        <f t="shared" si="0"/>
        <v>7.458000000000004</v>
      </c>
      <c r="D33" s="40">
        <f t="shared" si="1"/>
        <v>0.0011065424814814817</v>
      </c>
      <c r="E33" s="49">
        <f t="shared" si="2"/>
        <v>0.001109027777777778</v>
      </c>
      <c r="F33" s="21">
        <v>269</v>
      </c>
      <c r="G33" s="27">
        <f t="shared" si="4"/>
        <v>238</v>
      </c>
      <c r="H33" s="26">
        <v>4.49</v>
      </c>
      <c r="I33" s="26">
        <v>12.63</v>
      </c>
      <c r="J33" s="28">
        <v>31</v>
      </c>
    </row>
    <row r="34" spans="2:10" ht="12.75">
      <c r="B34" s="37">
        <f t="shared" si="3"/>
        <v>7.463100000000003</v>
      </c>
      <c r="C34" s="48">
        <f t="shared" si="0"/>
        <v>7.4760000000000035</v>
      </c>
      <c r="D34" s="40">
        <f t="shared" si="1"/>
        <v>0.001109088777777778</v>
      </c>
      <c r="E34" s="49">
        <f t="shared" si="2"/>
        <v>0.0011115740740740743</v>
      </c>
      <c r="F34" s="21">
        <v>268</v>
      </c>
      <c r="G34" s="27">
        <f t="shared" si="4"/>
        <v>240</v>
      </c>
      <c r="H34" s="26">
        <v>4.54</v>
      </c>
      <c r="I34" s="26">
        <v>12.91</v>
      </c>
      <c r="J34" s="28">
        <v>32</v>
      </c>
    </row>
    <row r="35" spans="2:10" ht="12.75">
      <c r="B35" s="37">
        <f t="shared" si="3"/>
        <v>7.481100000000003</v>
      </c>
      <c r="C35" s="48">
        <f t="shared" si="0"/>
        <v>7.494000000000003</v>
      </c>
      <c r="D35" s="40">
        <f t="shared" si="1"/>
        <v>0.0011116350740740743</v>
      </c>
      <c r="E35" s="49">
        <f t="shared" si="2"/>
        <v>0.0011141203703703706</v>
      </c>
      <c r="F35" s="21">
        <v>267</v>
      </c>
      <c r="G35" s="27">
        <f t="shared" si="4"/>
        <v>242</v>
      </c>
      <c r="H35" s="26">
        <v>4.58</v>
      </c>
      <c r="I35" s="26">
        <v>13.19</v>
      </c>
      <c r="J35" s="28">
        <v>33</v>
      </c>
    </row>
    <row r="36" spans="2:10" ht="12.75">
      <c r="B36" s="37">
        <f t="shared" si="3"/>
        <v>7.499100000000003</v>
      </c>
      <c r="C36" s="48">
        <f t="shared" si="0"/>
        <v>7.512000000000003</v>
      </c>
      <c r="D36" s="40">
        <f t="shared" si="1"/>
        <v>0.0011141813703703706</v>
      </c>
      <c r="E36" s="49">
        <f t="shared" si="2"/>
        <v>0.0011166666666666668</v>
      </c>
      <c r="F36" s="21">
        <v>266</v>
      </c>
      <c r="G36" s="27">
        <f t="shared" si="4"/>
        <v>244</v>
      </c>
      <c r="H36" s="26">
        <v>4.63</v>
      </c>
      <c r="I36" s="26">
        <v>13.47</v>
      </c>
      <c r="J36" s="28">
        <v>34</v>
      </c>
    </row>
    <row r="37" spans="2:10" ht="12.75">
      <c r="B37" s="37">
        <f t="shared" si="3"/>
        <v>7.517100000000003</v>
      </c>
      <c r="C37" s="48">
        <f t="shared" si="0"/>
        <v>7.530000000000003</v>
      </c>
      <c r="D37" s="40">
        <f t="shared" si="1"/>
        <v>0.0011167276666666668</v>
      </c>
      <c r="E37" s="49">
        <f t="shared" si="2"/>
        <v>0.0011192129629629631</v>
      </c>
      <c r="F37" s="21">
        <v>265</v>
      </c>
      <c r="G37" s="27">
        <f t="shared" si="4"/>
        <v>246</v>
      </c>
      <c r="H37" s="26">
        <v>4.68</v>
      </c>
      <c r="I37" s="26">
        <v>13.74</v>
      </c>
      <c r="J37" s="28">
        <v>35</v>
      </c>
    </row>
    <row r="38" spans="2:10" ht="12.75">
      <c r="B38" s="37">
        <f t="shared" si="3"/>
        <v>7.535100000000003</v>
      </c>
      <c r="C38" s="48">
        <f t="shared" si="0"/>
        <v>7.548000000000003</v>
      </c>
      <c r="D38" s="40">
        <f t="shared" si="1"/>
        <v>0.0011192739629629631</v>
      </c>
      <c r="E38" s="49">
        <f t="shared" si="2"/>
        <v>0.0011217592592592594</v>
      </c>
      <c r="F38" s="21">
        <v>264</v>
      </c>
      <c r="G38" s="27">
        <v>247</v>
      </c>
      <c r="H38" s="26">
        <v>4.73</v>
      </c>
      <c r="I38" s="26">
        <v>14.02</v>
      </c>
      <c r="J38" s="28">
        <v>36</v>
      </c>
    </row>
    <row r="39" spans="2:10" ht="12.75">
      <c r="B39" s="37">
        <f t="shared" si="3"/>
        <v>7.553100000000002</v>
      </c>
      <c r="C39" s="48">
        <f t="shared" si="0"/>
        <v>7.5660000000000025</v>
      </c>
      <c r="D39" s="40">
        <f t="shared" si="1"/>
        <v>0.0011218202592592594</v>
      </c>
      <c r="E39" s="49">
        <f t="shared" si="2"/>
        <v>0.0011243055555555557</v>
      </c>
      <c r="F39" s="21">
        <v>263</v>
      </c>
      <c r="G39" s="27">
        <f t="shared" si="4"/>
        <v>249</v>
      </c>
      <c r="H39" s="26">
        <v>4.78</v>
      </c>
      <c r="I39" s="26">
        <v>14.3</v>
      </c>
      <c r="J39" s="28">
        <v>37</v>
      </c>
    </row>
    <row r="40" spans="2:10" ht="12.75">
      <c r="B40" s="37">
        <f t="shared" si="3"/>
        <v>7.571100000000002</v>
      </c>
      <c r="C40" s="48">
        <f t="shared" si="0"/>
        <v>7.584000000000002</v>
      </c>
      <c r="D40" s="40">
        <f t="shared" si="1"/>
        <v>0.0011243665555555557</v>
      </c>
      <c r="E40" s="49">
        <f t="shared" si="2"/>
        <v>0.001126851851851852</v>
      </c>
      <c r="F40" s="21">
        <v>262</v>
      </c>
      <c r="G40" s="27">
        <f t="shared" si="4"/>
        <v>251</v>
      </c>
      <c r="H40" s="26">
        <v>4.82</v>
      </c>
      <c r="I40" s="26">
        <v>14.58</v>
      </c>
      <c r="J40" s="28">
        <v>38</v>
      </c>
    </row>
    <row r="41" spans="2:10" ht="12.75">
      <c r="B41" s="37">
        <f t="shared" si="3"/>
        <v>7.589100000000002</v>
      </c>
      <c r="C41" s="48">
        <f t="shared" si="0"/>
        <v>7.602000000000002</v>
      </c>
      <c r="D41" s="40">
        <f t="shared" si="1"/>
        <v>0.001126912851851852</v>
      </c>
      <c r="E41" s="49">
        <f t="shared" si="2"/>
        <v>0.0011293981481481483</v>
      </c>
      <c r="F41" s="21">
        <v>261</v>
      </c>
      <c r="G41" s="27">
        <f t="shared" si="4"/>
        <v>253</v>
      </c>
      <c r="H41" s="26">
        <v>4.87</v>
      </c>
      <c r="I41" s="26">
        <v>14.86</v>
      </c>
      <c r="J41" s="28">
        <v>39</v>
      </c>
    </row>
    <row r="42" spans="2:10" ht="12.75">
      <c r="B42" s="37">
        <f t="shared" si="3"/>
        <v>7.607100000000002</v>
      </c>
      <c r="C42" s="48">
        <f t="shared" si="0"/>
        <v>7.620000000000002</v>
      </c>
      <c r="D42" s="40">
        <f t="shared" si="1"/>
        <v>0.0011294591481481482</v>
      </c>
      <c r="E42" s="49">
        <f t="shared" si="2"/>
        <v>0.0011319444444444445</v>
      </c>
      <c r="F42" s="21">
        <v>260</v>
      </c>
      <c r="G42" s="27">
        <f t="shared" si="4"/>
        <v>255</v>
      </c>
      <c r="H42" s="26">
        <v>4.92</v>
      </c>
      <c r="I42" s="26">
        <v>15.14</v>
      </c>
      <c r="J42" s="28">
        <v>40</v>
      </c>
    </row>
    <row r="43" spans="2:10" ht="12.75">
      <c r="B43" s="37">
        <f t="shared" si="3"/>
        <v>7.6251000000000015</v>
      </c>
      <c r="C43" s="48">
        <f t="shared" si="0"/>
        <v>7.638000000000002</v>
      </c>
      <c r="D43" s="40">
        <f t="shared" si="1"/>
        <v>0.0011320054444444445</v>
      </c>
      <c r="E43" s="49">
        <f t="shared" si="2"/>
        <v>0.0011344907407407408</v>
      </c>
      <c r="F43" s="21">
        <v>259</v>
      </c>
      <c r="G43" s="27">
        <f t="shared" si="4"/>
        <v>257</v>
      </c>
      <c r="H43" s="26">
        <v>4.97</v>
      </c>
      <c r="I43" s="26">
        <v>15.41</v>
      </c>
      <c r="J43" s="28">
        <v>41</v>
      </c>
    </row>
    <row r="44" spans="2:10" ht="12.75">
      <c r="B44" s="37">
        <f t="shared" si="3"/>
        <v>7.643100000000001</v>
      </c>
      <c r="C44" s="48">
        <f t="shared" si="0"/>
        <v>7.6560000000000015</v>
      </c>
      <c r="D44" s="40">
        <f t="shared" si="1"/>
        <v>0.0011345517407407408</v>
      </c>
      <c r="E44" s="49">
        <f t="shared" si="2"/>
        <v>0.001137037037037037</v>
      </c>
      <c r="F44" s="21">
        <v>258</v>
      </c>
      <c r="G44" s="27">
        <f t="shared" si="4"/>
        <v>259</v>
      </c>
      <c r="H44" s="26">
        <v>5.02</v>
      </c>
      <c r="I44" s="26">
        <v>15.69</v>
      </c>
      <c r="J44" s="28">
        <v>42</v>
      </c>
    </row>
    <row r="45" spans="2:10" ht="12.75">
      <c r="B45" s="37">
        <f t="shared" si="3"/>
        <v>7.661100000000001</v>
      </c>
      <c r="C45" s="48">
        <f t="shared" si="0"/>
        <v>7.674000000000001</v>
      </c>
      <c r="D45" s="40">
        <f t="shared" si="1"/>
        <v>0.001137098037037037</v>
      </c>
      <c r="E45" s="49">
        <f t="shared" si="2"/>
        <v>0.0011395833333333334</v>
      </c>
      <c r="F45" s="21">
        <v>257</v>
      </c>
      <c r="G45" s="27">
        <f t="shared" si="4"/>
        <v>261</v>
      </c>
      <c r="H45" s="26">
        <v>5.06</v>
      </c>
      <c r="I45" s="26">
        <v>15.97</v>
      </c>
      <c r="J45" s="28">
        <v>43</v>
      </c>
    </row>
    <row r="46" spans="2:10" ht="12.75">
      <c r="B46" s="37">
        <f t="shared" si="3"/>
        <v>7.679100000000001</v>
      </c>
      <c r="C46" s="48">
        <f t="shared" si="0"/>
        <v>7.692000000000001</v>
      </c>
      <c r="D46" s="40">
        <f t="shared" si="1"/>
        <v>0.0011396443333333334</v>
      </c>
      <c r="E46" s="49">
        <f t="shared" si="2"/>
        <v>0.0011421296296296297</v>
      </c>
      <c r="F46" s="21">
        <v>256</v>
      </c>
      <c r="G46" s="27">
        <v>262</v>
      </c>
      <c r="H46" s="26">
        <v>5.11</v>
      </c>
      <c r="I46" s="26">
        <v>16.25</v>
      </c>
      <c r="J46" s="28">
        <v>44</v>
      </c>
    </row>
    <row r="47" spans="2:10" ht="12.75">
      <c r="B47" s="37">
        <f t="shared" si="3"/>
        <v>7.697100000000001</v>
      </c>
      <c r="C47" s="48">
        <f t="shared" si="0"/>
        <v>7.710000000000001</v>
      </c>
      <c r="D47" s="40">
        <f t="shared" si="1"/>
        <v>0.0011421906296296296</v>
      </c>
      <c r="E47" s="49">
        <f t="shared" si="2"/>
        <v>0.001144675925925926</v>
      </c>
      <c r="F47" s="21">
        <v>255</v>
      </c>
      <c r="G47" s="27">
        <f t="shared" si="4"/>
        <v>264</v>
      </c>
      <c r="H47" s="26">
        <v>5.16</v>
      </c>
      <c r="I47" s="26">
        <v>16.53</v>
      </c>
      <c r="J47" s="28">
        <v>45</v>
      </c>
    </row>
    <row r="48" spans="2:10" ht="12.75">
      <c r="B48" s="37">
        <f t="shared" si="3"/>
        <v>7.7151000000000005</v>
      </c>
      <c r="C48" s="48">
        <f t="shared" si="0"/>
        <v>7.728000000000001</v>
      </c>
      <c r="D48" s="40">
        <f t="shared" si="1"/>
        <v>0.001144736925925926</v>
      </c>
      <c r="E48" s="49">
        <f t="shared" si="2"/>
        <v>0.0011472222222222222</v>
      </c>
      <c r="F48" s="21">
        <v>254</v>
      </c>
      <c r="G48" s="27">
        <f t="shared" si="4"/>
        <v>266</v>
      </c>
      <c r="H48" s="26">
        <v>5.21</v>
      </c>
      <c r="I48" s="26">
        <v>16.81</v>
      </c>
      <c r="J48" s="28">
        <v>46</v>
      </c>
    </row>
    <row r="49" spans="2:10" ht="12.75">
      <c r="B49" s="37">
        <f t="shared" si="3"/>
        <v>7.7331</v>
      </c>
      <c r="C49" s="48">
        <f t="shared" si="0"/>
        <v>7.746</v>
      </c>
      <c r="D49" s="40">
        <f t="shared" si="1"/>
        <v>0.0011472832222222222</v>
      </c>
      <c r="E49" s="49">
        <f t="shared" si="2"/>
        <v>0.0011497685185185185</v>
      </c>
      <c r="F49" s="21">
        <v>253</v>
      </c>
      <c r="G49" s="27">
        <f t="shared" si="4"/>
        <v>268</v>
      </c>
      <c r="H49" s="26">
        <v>5.26</v>
      </c>
      <c r="I49" s="26">
        <v>17.08</v>
      </c>
      <c r="J49" s="28">
        <v>47</v>
      </c>
    </row>
    <row r="50" spans="2:10" ht="12.75">
      <c r="B50" s="37">
        <f t="shared" si="3"/>
        <v>7.7511</v>
      </c>
      <c r="C50" s="48">
        <f t="shared" si="0"/>
        <v>7.764</v>
      </c>
      <c r="D50" s="40">
        <f t="shared" si="1"/>
        <v>0.0011498295185185185</v>
      </c>
      <c r="E50" s="49">
        <f t="shared" si="2"/>
        <v>0.0011523148148148148</v>
      </c>
      <c r="F50" s="21">
        <v>252</v>
      </c>
      <c r="G50" s="27">
        <f t="shared" si="4"/>
        <v>270</v>
      </c>
      <c r="H50" s="26">
        <v>5.3</v>
      </c>
      <c r="I50" s="26">
        <v>17.36</v>
      </c>
      <c r="J50" s="28">
        <v>48</v>
      </c>
    </row>
    <row r="51" spans="2:10" ht="12.75">
      <c r="B51" s="37">
        <f t="shared" si="3"/>
        <v>7.7691</v>
      </c>
      <c r="C51" s="48">
        <f t="shared" si="0"/>
        <v>7.782</v>
      </c>
      <c r="D51" s="40">
        <f t="shared" si="1"/>
        <v>0.0011523758148148148</v>
      </c>
      <c r="E51" s="49">
        <f t="shared" si="2"/>
        <v>0.001154861111111111</v>
      </c>
      <c r="F51" s="21">
        <v>251</v>
      </c>
      <c r="G51" s="27">
        <f t="shared" si="4"/>
        <v>272</v>
      </c>
      <c r="H51" s="26">
        <v>5.35</v>
      </c>
      <c r="I51" s="26">
        <v>17.64</v>
      </c>
      <c r="J51" s="28">
        <v>49</v>
      </c>
    </row>
    <row r="52" spans="2:10" ht="12.75">
      <c r="B52" s="37">
        <f t="shared" si="3"/>
        <v>7.7871</v>
      </c>
      <c r="C52" s="50">
        <v>7.8</v>
      </c>
      <c r="D52" s="40">
        <f t="shared" si="1"/>
        <v>0.001154922111111111</v>
      </c>
      <c r="E52" s="51">
        <v>0.0011574074074074073</v>
      </c>
      <c r="F52" s="24">
        <v>250</v>
      </c>
      <c r="G52" s="39">
        <v>273</v>
      </c>
      <c r="H52" s="25">
        <v>5.4</v>
      </c>
      <c r="I52" s="25">
        <v>17.92</v>
      </c>
      <c r="J52" s="24">
        <v>50</v>
      </c>
    </row>
    <row r="53" spans="2:10" ht="12.75">
      <c r="B53" s="37">
        <f t="shared" si="3"/>
        <v>7.8050999999999995</v>
      </c>
      <c r="C53" s="52">
        <v>7.82</v>
      </c>
      <c r="D53" s="40">
        <f t="shared" si="1"/>
        <v>0.0011574684074074073</v>
      </c>
      <c r="E53" s="53">
        <v>0.001160185185185186</v>
      </c>
      <c r="F53" s="21">
        <v>249</v>
      </c>
      <c r="G53" s="27">
        <f t="shared" si="4"/>
        <v>275</v>
      </c>
      <c r="H53" s="26">
        <v>5.44</v>
      </c>
      <c r="I53" s="26">
        <v>18.18</v>
      </c>
      <c r="J53" s="28">
        <v>51</v>
      </c>
    </row>
    <row r="54" spans="2:10" ht="12.75">
      <c r="B54" s="37">
        <f t="shared" si="3"/>
        <v>7.8251</v>
      </c>
      <c r="C54" s="52">
        <v>7.84</v>
      </c>
      <c r="D54" s="40">
        <f t="shared" si="1"/>
        <v>0.001160246185185186</v>
      </c>
      <c r="E54" s="53">
        <v>0.0011629629629629637</v>
      </c>
      <c r="F54" s="21">
        <v>248</v>
      </c>
      <c r="G54" s="27">
        <v>276</v>
      </c>
      <c r="H54" s="26">
        <v>5.49</v>
      </c>
      <c r="I54" s="26">
        <v>18.43</v>
      </c>
      <c r="J54" s="28">
        <v>52</v>
      </c>
    </row>
    <row r="55" spans="2:10" ht="12.75">
      <c r="B55" s="37">
        <f t="shared" si="3"/>
        <v>7.8450999999999995</v>
      </c>
      <c r="C55" s="52">
        <v>7.85</v>
      </c>
      <c r="D55" s="40">
        <f t="shared" si="1"/>
        <v>0.0011630239629629637</v>
      </c>
      <c r="E55" s="53">
        <v>0.0011657407407407415</v>
      </c>
      <c r="F55" s="21">
        <v>247</v>
      </c>
      <c r="G55" s="27">
        <f t="shared" si="4"/>
        <v>278</v>
      </c>
      <c r="H55" s="26">
        <v>5.53</v>
      </c>
      <c r="I55" s="26">
        <v>18.69</v>
      </c>
      <c r="J55" s="28">
        <v>53</v>
      </c>
    </row>
    <row r="56" spans="2:10" ht="12.75">
      <c r="B56" s="37">
        <f t="shared" si="3"/>
        <v>7.855099999999999</v>
      </c>
      <c r="C56" s="52">
        <v>7.87</v>
      </c>
      <c r="D56" s="40">
        <f t="shared" si="1"/>
        <v>0.0011658017407407415</v>
      </c>
      <c r="E56" s="53">
        <v>0.0011685185185185193</v>
      </c>
      <c r="F56" s="21">
        <v>246</v>
      </c>
      <c r="G56" s="27">
        <f t="shared" si="4"/>
        <v>280</v>
      </c>
      <c r="H56" s="26">
        <v>5.58</v>
      </c>
      <c r="I56" s="26">
        <v>18.94</v>
      </c>
      <c r="J56" s="28">
        <v>54</v>
      </c>
    </row>
    <row r="57" spans="2:10" ht="12.75">
      <c r="B57" s="37">
        <f t="shared" si="3"/>
        <v>7.8751</v>
      </c>
      <c r="C57" s="52">
        <v>7.89</v>
      </c>
      <c r="D57" s="40">
        <f t="shared" si="1"/>
        <v>0.0011685795185185192</v>
      </c>
      <c r="E57" s="53">
        <v>0.001171296296296297</v>
      </c>
      <c r="F57" s="21">
        <v>245</v>
      </c>
      <c r="G57" s="27">
        <f t="shared" si="4"/>
        <v>282</v>
      </c>
      <c r="H57" s="26">
        <v>5.62</v>
      </c>
      <c r="I57" s="26">
        <v>19.2</v>
      </c>
      <c r="J57" s="28">
        <v>55</v>
      </c>
    </row>
    <row r="58" spans="2:10" ht="12.75">
      <c r="B58" s="37">
        <f t="shared" si="3"/>
        <v>7.895099999999999</v>
      </c>
      <c r="C58" s="52">
        <v>7.91</v>
      </c>
      <c r="D58" s="40">
        <f t="shared" si="1"/>
        <v>0.001171357296296297</v>
      </c>
      <c r="E58" s="53">
        <v>0.0011740740740740748</v>
      </c>
      <c r="F58" s="21">
        <v>244</v>
      </c>
      <c r="G58" s="27">
        <v>283</v>
      </c>
      <c r="H58" s="26">
        <v>5.66</v>
      </c>
      <c r="I58" s="26">
        <v>19.45</v>
      </c>
      <c r="J58" s="28">
        <v>56</v>
      </c>
    </row>
    <row r="59" spans="2:10" ht="12.75">
      <c r="B59" s="37">
        <f t="shared" si="3"/>
        <v>7.9151</v>
      </c>
      <c r="C59" s="52">
        <v>7.93</v>
      </c>
      <c r="D59" s="40">
        <f t="shared" si="1"/>
        <v>0.0011741350740740748</v>
      </c>
      <c r="E59" s="53">
        <v>0.0011768518518518525</v>
      </c>
      <c r="F59" s="21">
        <v>243</v>
      </c>
      <c r="G59" s="27">
        <f t="shared" si="4"/>
        <v>285</v>
      </c>
      <c r="H59" s="26">
        <v>5.71</v>
      </c>
      <c r="I59" s="26">
        <v>19.71</v>
      </c>
      <c r="J59" s="28">
        <v>57</v>
      </c>
    </row>
    <row r="60" spans="2:10" ht="12.75">
      <c r="B60" s="37">
        <f t="shared" si="3"/>
        <v>7.935099999999999</v>
      </c>
      <c r="C60" s="52">
        <v>7.95</v>
      </c>
      <c r="D60" s="40">
        <f t="shared" si="1"/>
        <v>0.0011769128518518525</v>
      </c>
      <c r="E60" s="53">
        <v>0.0011796296296296303</v>
      </c>
      <c r="F60" s="21">
        <v>242</v>
      </c>
      <c r="G60" s="27">
        <f t="shared" si="4"/>
        <v>287</v>
      </c>
      <c r="H60" s="26">
        <v>5.75</v>
      </c>
      <c r="I60" s="26">
        <v>19.96</v>
      </c>
      <c r="J60" s="28">
        <v>58</v>
      </c>
    </row>
    <row r="61" spans="2:10" ht="12.75">
      <c r="B61" s="37">
        <f t="shared" si="3"/>
        <v>7.9551</v>
      </c>
      <c r="C61" s="52">
        <v>7.96</v>
      </c>
      <c r="D61" s="40">
        <f t="shared" si="1"/>
        <v>0.0011796906296296303</v>
      </c>
      <c r="E61" s="53">
        <v>0.001182407407407408</v>
      </c>
      <c r="F61" s="21">
        <v>241</v>
      </c>
      <c r="G61" s="27">
        <v>288</v>
      </c>
      <c r="H61" s="26">
        <v>5.8</v>
      </c>
      <c r="I61" s="26">
        <v>20.22</v>
      </c>
      <c r="J61" s="28">
        <v>59</v>
      </c>
    </row>
    <row r="62" spans="2:10" ht="12.75">
      <c r="B62" s="37">
        <f t="shared" si="3"/>
        <v>7.9651</v>
      </c>
      <c r="C62" s="52">
        <v>7.98</v>
      </c>
      <c r="D62" s="40">
        <f t="shared" si="1"/>
        <v>0.001182468407407408</v>
      </c>
      <c r="E62" s="53">
        <v>0.0011851851851851858</v>
      </c>
      <c r="F62" s="28">
        <v>240</v>
      </c>
      <c r="G62" s="27">
        <f t="shared" si="4"/>
        <v>290</v>
      </c>
      <c r="H62" s="26">
        <v>5.84</v>
      </c>
      <c r="I62" s="26">
        <v>20.47</v>
      </c>
      <c r="J62" s="28">
        <v>60</v>
      </c>
    </row>
    <row r="63" spans="2:10" ht="12.75">
      <c r="B63" s="37">
        <f t="shared" si="3"/>
        <v>7.9851</v>
      </c>
      <c r="C63" s="52">
        <v>8</v>
      </c>
      <c r="D63" s="40">
        <f t="shared" si="1"/>
        <v>0.0011852461851851858</v>
      </c>
      <c r="E63" s="53">
        <v>0.0011879629629629636</v>
      </c>
      <c r="F63" s="28">
        <v>239</v>
      </c>
      <c r="G63" s="27">
        <f t="shared" si="4"/>
        <v>292</v>
      </c>
      <c r="H63" s="26">
        <v>5.88</v>
      </c>
      <c r="I63" s="26">
        <v>20.73</v>
      </c>
      <c r="J63" s="28">
        <v>61</v>
      </c>
    </row>
    <row r="64" spans="2:10" ht="12.75">
      <c r="B64" s="37">
        <f t="shared" si="3"/>
        <v>8.0051</v>
      </c>
      <c r="C64" s="52">
        <v>8.02</v>
      </c>
      <c r="D64" s="40">
        <f t="shared" si="1"/>
        <v>0.0011880239629629636</v>
      </c>
      <c r="E64" s="53">
        <v>0.0011907407407407413</v>
      </c>
      <c r="F64" s="28">
        <v>238</v>
      </c>
      <c r="G64" s="27">
        <f t="shared" si="4"/>
        <v>294</v>
      </c>
      <c r="H64" s="26">
        <v>5.93</v>
      </c>
      <c r="I64" s="26">
        <v>20.98</v>
      </c>
      <c r="J64" s="28">
        <v>62</v>
      </c>
    </row>
    <row r="65" spans="2:10" ht="12.75">
      <c r="B65" s="37">
        <f t="shared" si="3"/>
        <v>8.0251</v>
      </c>
      <c r="C65" s="52">
        <v>8.04</v>
      </c>
      <c r="D65" s="40">
        <f t="shared" si="1"/>
        <v>0.0011908017407407413</v>
      </c>
      <c r="E65" s="53">
        <v>0.001193518518518519</v>
      </c>
      <c r="F65" s="28">
        <v>237</v>
      </c>
      <c r="G65" s="27">
        <v>295</v>
      </c>
      <c r="H65" s="26">
        <v>5.97</v>
      </c>
      <c r="I65" s="26">
        <v>21.24</v>
      </c>
      <c r="J65" s="28">
        <v>63</v>
      </c>
    </row>
    <row r="66" spans="2:10" ht="12.75">
      <c r="B66" s="37">
        <f t="shared" si="3"/>
        <v>8.0451</v>
      </c>
      <c r="C66" s="52">
        <v>8.05</v>
      </c>
      <c r="D66" s="40">
        <f t="shared" si="1"/>
        <v>0.001193579518518519</v>
      </c>
      <c r="E66" s="53">
        <v>0.0011962962962962969</v>
      </c>
      <c r="F66" s="28">
        <v>236</v>
      </c>
      <c r="G66" s="27">
        <f t="shared" si="4"/>
        <v>297</v>
      </c>
      <c r="H66" s="26">
        <v>6.02</v>
      </c>
      <c r="I66" s="26">
        <v>21.49</v>
      </c>
      <c r="J66" s="28">
        <v>64</v>
      </c>
    </row>
    <row r="67" spans="2:10" ht="12.75">
      <c r="B67" s="37">
        <f t="shared" si="3"/>
        <v>8.055100000000001</v>
      </c>
      <c r="C67" s="52">
        <v>8.07</v>
      </c>
      <c r="D67" s="40">
        <f aca="true" t="shared" si="5" ref="D67:D83">E66+0.000000061</f>
        <v>0.0011963572962962968</v>
      </c>
      <c r="E67" s="53">
        <v>0.0011990740740740746</v>
      </c>
      <c r="F67" s="28">
        <v>235</v>
      </c>
      <c r="G67" s="27">
        <f t="shared" si="4"/>
        <v>299</v>
      </c>
      <c r="H67" s="26">
        <v>6.06</v>
      </c>
      <c r="I67" s="26">
        <v>21.75</v>
      </c>
      <c r="J67" s="28">
        <v>65</v>
      </c>
    </row>
    <row r="68" spans="2:10" ht="12.75">
      <c r="B68" s="37">
        <f t="shared" si="3"/>
        <v>8.0751</v>
      </c>
      <c r="C68" s="52">
        <v>8.09</v>
      </c>
      <c r="D68" s="40">
        <f t="shared" si="5"/>
        <v>0.0011991350740740746</v>
      </c>
      <c r="E68" s="53">
        <v>0.0012018518518518524</v>
      </c>
      <c r="F68" s="28">
        <v>234</v>
      </c>
      <c r="G68" s="27">
        <v>300</v>
      </c>
      <c r="H68" s="26">
        <v>6.1</v>
      </c>
      <c r="I68" s="26">
        <v>22</v>
      </c>
      <c r="J68" s="28">
        <v>66</v>
      </c>
    </row>
    <row r="69" spans="2:10" ht="12.75">
      <c r="B69" s="37">
        <f aca="true" t="shared" si="6" ref="B69:B132">C68+0.0051</f>
        <v>8.0951</v>
      </c>
      <c r="C69" s="52">
        <v>8.11</v>
      </c>
      <c r="D69" s="40">
        <f t="shared" si="5"/>
        <v>0.0012019128518518524</v>
      </c>
      <c r="E69" s="53">
        <v>0.0012046296296296301</v>
      </c>
      <c r="F69" s="28">
        <v>233</v>
      </c>
      <c r="G69" s="27">
        <f aca="true" t="shared" si="7" ref="G69:G132">G68+2</f>
        <v>302</v>
      </c>
      <c r="H69" s="26">
        <v>6.15</v>
      </c>
      <c r="I69" s="26">
        <v>22.26</v>
      </c>
      <c r="J69" s="28">
        <v>67</v>
      </c>
    </row>
    <row r="70" spans="2:10" ht="12.75">
      <c r="B70" s="37">
        <f t="shared" si="6"/>
        <v>8.1151</v>
      </c>
      <c r="C70" s="52">
        <v>8.13</v>
      </c>
      <c r="D70" s="40">
        <f t="shared" si="5"/>
        <v>0.0012046906296296301</v>
      </c>
      <c r="E70" s="53">
        <v>0.001207407407407408</v>
      </c>
      <c r="F70" s="28">
        <v>232</v>
      </c>
      <c r="G70" s="27">
        <f t="shared" si="7"/>
        <v>304</v>
      </c>
      <c r="H70" s="26">
        <v>6.19</v>
      </c>
      <c r="I70" s="26">
        <v>22.51</v>
      </c>
      <c r="J70" s="28">
        <v>68</v>
      </c>
    </row>
    <row r="71" spans="2:10" ht="12.75">
      <c r="B71" s="37">
        <f t="shared" si="6"/>
        <v>8.135100000000001</v>
      </c>
      <c r="C71" s="52">
        <v>8.15</v>
      </c>
      <c r="D71" s="40">
        <f t="shared" si="5"/>
        <v>0.001207468407407408</v>
      </c>
      <c r="E71" s="53">
        <v>0.0012101851851851857</v>
      </c>
      <c r="F71" s="28">
        <v>231</v>
      </c>
      <c r="G71" s="27">
        <f t="shared" si="7"/>
        <v>306</v>
      </c>
      <c r="H71" s="26">
        <v>6.24</v>
      </c>
      <c r="I71" s="26">
        <v>22.77</v>
      </c>
      <c r="J71" s="28">
        <v>69</v>
      </c>
    </row>
    <row r="72" spans="2:10" ht="12.75">
      <c r="B72" s="37">
        <f t="shared" si="6"/>
        <v>8.155100000000001</v>
      </c>
      <c r="C72" s="52">
        <v>8.16</v>
      </c>
      <c r="D72" s="40">
        <f t="shared" si="5"/>
        <v>0.0012102461851851857</v>
      </c>
      <c r="E72" s="53">
        <v>0.0012129629629629634</v>
      </c>
      <c r="F72" s="28">
        <v>230</v>
      </c>
      <c r="G72" s="27">
        <v>307</v>
      </c>
      <c r="H72" s="26">
        <v>6.28</v>
      </c>
      <c r="I72" s="26">
        <v>23.02</v>
      </c>
      <c r="J72" s="28">
        <v>70</v>
      </c>
    </row>
    <row r="73" spans="2:10" ht="12.75">
      <c r="B73" s="37">
        <f t="shared" si="6"/>
        <v>8.1651</v>
      </c>
      <c r="C73" s="52">
        <v>8.18</v>
      </c>
      <c r="D73" s="40">
        <f t="shared" si="5"/>
        <v>0.0012130239629629634</v>
      </c>
      <c r="E73" s="53">
        <v>0.0012157407407407412</v>
      </c>
      <c r="F73" s="28">
        <v>229</v>
      </c>
      <c r="G73" s="27">
        <f t="shared" si="7"/>
        <v>309</v>
      </c>
      <c r="H73" s="26">
        <v>6.32</v>
      </c>
      <c r="I73" s="26">
        <v>23.28</v>
      </c>
      <c r="J73" s="28">
        <v>71</v>
      </c>
    </row>
    <row r="74" spans="2:10" ht="12.75">
      <c r="B74" s="37">
        <f t="shared" si="6"/>
        <v>8.1851</v>
      </c>
      <c r="C74" s="52">
        <v>8.2</v>
      </c>
      <c r="D74" s="40">
        <f t="shared" si="5"/>
        <v>0.0012158017407407412</v>
      </c>
      <c r="E74" s="53">
        <v>0.001218518518518519</v>
      </c>
      <c r="F74" s="28">
        <v>228</v>
      </c>
      <c r="G74" s="27">
        <f t="shared" si="7"/>
        <v>311</v>
      </c>
      <c r="H74" s="26">
        <v>6.37</v>
      </c>
      <c r="I74" s="26">
        <v>23.53</v>
      </c>
      <c r="J74" s="28">
        <v>72</v>
      </c>
    </row>
    <row r="75" spans="2:10" ht="12.75">
      <c r="B75" s="37">
        <f t="shared" si="6"/>
        <v>8.2051</v>
      </c>
      <c r="C75" s="52">
        <v>8.22</v>
      </c>
      <c r="D75" s="40">
        <f t="shared" si="5"/>
        <v>0.001218579518518519</v>
      </c>
      <c r="E75" s="53">
        <v>0.0012212962962962967</v>
      </c>
      <c r="F75" s="28">
        <v>227</v>
      </c>
      <c r="G75" s="27">
        <v>312</v>
      </c>
      <c r="H75" s="26">
        <v>6.41</v>
      </c>
      <c r="I75" s="26">
        <v>23.79</v>
      </c>
      <c r="J75" s="28">
        <v>73</v>
      </c>
    </row>
    <row r="76" spans="2:10" ht="12.75">
      <c r="B76" s="37">
        <f t="shared" si="6"/>
        <v>8.225100000000001</v>
      </c>
      <c r="C76" s="52">
        <v>8.24</v>
      </c>
      <c r="D76" s="40">
        <f t="shared" si="5"/>
        <v>0.0012213572962962967</v>
      </c>
      <c r="E76" s="53">
        <v>0.0012240740740740745</v>
      </c>
      <c r="F76" s="28">
        <v>226</v>
      </c>
      <c r="G76" s="27">
        <f t="shared" si="7"/>
        <v>314</v>
      </c>
      <c r="H76" s="26">
        <v>6.46</v>
      </c>
      <c r="I76" s="26">
        <v>24.04</v>
      </c>
      <c r="J76" s="28">
        <v>74</v>
      </c>
    </row>
    <row r="77" spans="2:10" ht="12.75">
      <c r="B77" s="37">
        <f t="shared" si="6"/>
        <v>8.2451</v>
      </c>
      <c r="C77" s="52">
        <v>8.26</v>
      </c>
      <c r="D77" s="40">
        <f t="shared" si="5"/>
        <v>0.0012241350740740745</v>
      </c>
      <c r="E77" s="53">
        <v>0.0012268518518518522</v>
      </c>
      <c r="F77" s="28">
        <v>225</v>
      </c>
      <c r="G77" s="27">
        <f t="shared" si="7"/>
        <v>316</v>
      </c>
      <c r="H77" s="26">
        <v>6.5</v>
      </c>
      <c r="I77" s="26">
        <v>24.3</v>
      </c>
      <c r="J77" s="28">
        <v>75</v>
      </c>
    </row>
    <row r="78" spans="2:10" ht="12.75">
      <c r="B78" s="37">
        <f t="shared" si="6"/>
        <v>8.2651</v>
      </c>
      <c r="C78" s="52">
        <v>8.27</v>
      </c>
      <c r="D78" s="40">
        <f t="shared" si="5"/>
        <v>0.0012269128518518522</v>
      </c>
      <c r="E78" s="53">
        <v>0.00122962962962963</v>
      </c>
      <c r="F78" s="28">
        <v>224</v>
      </c>
      <c r="G78" s="27">
        <f t="shared" si="7"/>
        <v>318</v>
      </c>
      <c r="H78" s="26">
        <v>6.54</v>
      </c>
      <c r="I78" s="26">
        <v>24.56</v>
      </c>
      <c r="J78" s="28">
        <v>76</v>
      </c>
    </row>
    <row r="79" spans="2:10" ht="12.75">
      <c r="B79" s="37">
        <f t="shared" si="6"/>
        <v>8.2751</v>
      </c>
      <c r="C79" s="52">
        <v>8.29</v>
      </c>
      <c r="D79" s="40">
        <f t="shared" si="5"/>
        <v>0.00122969062962963</v>
      </c>
      <c r="E79" s="53">
        <v>0.0012324074074074078</v>
      </c>
      <c r="F79" s="28">
        <v>223</v>
      </c>
      <c r="G79" s="27">
        <v>319</v>
      </c>
      <c r="H79" s="26">
        <v>6.59</v>
      </c>
      <c r="I79" s="26">
        <v>24.81</v>
      </c>
      <c r="J79" s="28">
        <v>77</v>
      </c>
    </row>
    <row r="80" spans="2:10" ht="12.75">
      <c r="B80" s="37">
        <f t="shared" si="6"/>
        <v>8.2951</v>
      </c>
      <c r="C80" s="52">
        <v>8.31</v>
      </c>
      <c r="D80" s="40">
        <f t="shared" si="5"/>
        <v>0.0012324684074074077</v>
      </c>
      <c r="E80" s="53">
        <v>0.0012351851851851855</v>
      </c>
      <c r="F80" s="28">
        <v>222</v>
      </c>
      <c r="G80" s="27">
        <f t="shared" si="7"/>
        <v>321</v>
      </c>
      <c r="H80" s="26">
        <v>6.63</v>
      </c>
      <c r="I80" s="26">
        <v>25.07</v>
      </c>
      <c r="J80" s="28">
        <v>78</v>
      </c>
    </row>
    <row r="81" spans="2:10" ht="12.75">
      <c r="B81" s="37">
        <f t="shared" si="6"/>
        <v>8.315100000000001</v>
      </c>
      <c r="C81" s="52">
        <v>8.33</v>
      </c>
      <c r="D81" s="40">
        <f t="shared" si="5"/>
        <v>0.0012352461851851855</v>
      </c>
      <c r="E81" s="53">
        <v>0.0012379629629629633</v>
      </c>
      <c r="F81" s="28">
        <v>221</v>
      </c>
      <c r="G81" s="27">
        <f t="shared" si="7"/>
        <v>323</v>
      </c>
      <c r="H81" s="26">
        <v>6.68</v>
      </c>
      <c r="I81" s="26">
        <v>25.32</v>
      </c>
      <c r="J81" s="28">
        <v>79</v>
      </c>
    </row>
    <row r="82" spans="2:10" ht="12.75">
      <c r="B82" s="37">
        <f t="shared" si="6"/>
        <v>8.3351</v>
      </c>
      <c r="C82" s="52">
        <v>8.35</v>
      </c>
      <c r="D82" s="40">
        <f t="shared" si="5"/>
        <v>0.0012380239629629633</v>
      </c>
      <c r="E82" s="53">
        <v>0.001240740740740741</v>
      </c>
      <c r="F82" s="28">
        <v>220</v>
      </c>
      <c r="G82" s="27">
        <v>324</v>
      </c>
      <c r="H82" s="26">
        <v>6.72</v>
      </c>
      <c r="I82" s="26">
        <v>25.58</v>
      </c>
      <c r="J82" s="28">
        <v>80</v>
      </c>
    </row>
    <row r="83" spans="2:10" ht="12.75">
      <c r="B83" s="37">
        <f t="shared" si="6"/>
        <v>8.3551</v>
      </c>
      <c r="C83" s="52">
        <v>8.36</v>
      </c>
      <c r="D83" s="40">
        <f t="shared" si="5"/>
        <v>0.001240801740740741</v>
      </c>
      <c r="E83" s="53">
        <v>0.0012435185185185188</v>
      </c>
      <c r="F83" s="28">
        <v>219</v>
      </c>
      <c r="G83" s="27">
        <f t="shared" si="7"/>
        <v>326</v>
      </c>
      <c r="H83" s="26">
        <v>6.76</v>
      </c>
      <c r="I83" s="26">
        <v>25.83</v>
      </c>
      <c r="J83" s="28">
        <v>81</v>
      </c>
    </row>
    <row r="84" spans="2:10" ht="12.75">
      <c r="B84" s="37">
        <f t="shared" si="6"/>
        <v>8.3651</v>
      </c>
      <c r="C84" s="52">
        <v>8.38</v>
      </c>
      <c r="D84" s="40">
        <f>E83+0.000000061</f>
        <v>0.0012435795185185188</v>
      </c>
      <c r="E84" s="53">
        <v>0.0012462962962962966</v>
      </c>
      <c r="F84" s="28">
        <v>218</v>
      </c>
      <c r="G84" s="27">
        <f t="shared" si="7"/>
        <v>328</v>
      </c>
      <c r="H84" s="26">
        <v>6.81</v>
      </c>
      <c r="I84" s="26">
        <v>26.09</v>
      </c>
      <c r="J84" s="28">
        <v>82</v>
      </c>
    </row>
    <row r="85" spans="2:10" ht="12.75">
      <c r="B85" s="37">
        <f t="shared" si="6"/>
        <v>8.385100000000001</v>
      </c>
      <c r="C85" s="52">
        <v>8.4</v>
      </c>
      <c r="D85" s="40">
        <f aca="true" t="shared" si="8" ref="D85:D148">E84+0.000000061</f>
        <v>0.0012463572962962965</v>
      </c>
      <c r="E85" s="53">
        <v>0.0012490740740740743</v>
      </c>
      <c r="F85" s="28">
        <v>217</v>
      </c>
      <c r="G85" s="27">
        <f t="shared" si="7"/>
        <v>330</v>
      </c>
      <c r="H85" s="26">
        <v>6.85</v>
      </c>
      <c r="I85" s="26">
        <v>26.34</v>
      </c>
      <c r="J85" s="28">
        <v>83</v>
      </c>
    </row>
    <row r="86" spans="2:10" ht="12.75">
      <c r="B86" s="37">
        <f t="shared" si="6"/>
        <v>8.405100000000001</v>
      </c>
      <c r="C86" s="52">
        <v>8.42</v>
      </c>
      <c r="D86" s="40">
        <f t="shared" si="8"/>
        <v>0.0012491350740740743</v>
      </c>
      <c r="E86" s="53">
        <v>0.001251851851851852</v>
      </c>
      <c r="F86" s="28">
        <v>216</v>
      </c>
      <c r="G86" s="27">
        <v>331</v>
      </c>
      <c r="H86" s="26">
        <v>6.9</v>
      </c>
      <c r="I86" s="26">
        <v>26.6</v>
      </c>
      <c r="J86" s="28">
        <v>84</v>
      </c>
    </row>
    <row r="87" spans="2:10" ht="12.75">
      <c r="B87" s="37">
        <f t="shared" si="6"/>
        <v>8.4251</v>
      </c>
      <c r="C87" s="52">
        <v>8.44</v>
      </c>
      <c r="D87" s="40">
        <f t="shared" si="8"/>
        <v>0.001251912851851852</v>
      </c>
      <c r="E87" s="53">
        <v>0.0012546296296296298</v>
      </c>
      <c r="F87" s="28">
        <v>215</v>
      </c>
      <c r="G87" s="27">
        <f t="shared" si="7"/>
        <v>333</v>
      </c>
      <c r="H87" s="26">
        <v>6.94</v>
      </c>
      <c r="I87" s="26">
        <v>26.85</v>
      </c>
      <c r="J87" s="28">
        <v>85</v>
      </c>
    </row>
    <row r="88" spans="2:10" ht="12.75">
      <c r="B88" s="37">
        <f t="shared" si="6"/>
        <v>8.4451</v>
      </c>
      <c r="C88" s="52">
        <v>8.46</v>
      </c>
      <c r="D88" s="40">
        <f t="shared" si="8"/>
        <v>0.0012546906296296298</v>
      </c>
      <c r="E88" s="53">
        <v>0.0012574074074074076</v>
      </c>
      <c r="F88" s="28">
        <v>214</v>
      </c>
      <c r="G88" s="27">
        <f t="shared" si="7"/>
        <v>335</v>
      </c>
      <c r="H88" s="26">
        <v>6.98</v>
      </c>
      <c r="I88" s="26">
        <v>27.11</v>
      </c>
      <c r="J88" s="28">
        <v>86</v>
      </c>
    </row>
    <row r="89" spans="2:10" ht="12.75">
      <c r="B89" s="37">
        <f t="shared" si="6"/>
        <v>8.465100000000001</v>
      </c>
      <c r="C89" s="52">
        <v>8.47</v>
      </c>
      <c r="D89" s="40">
        <f t="shared" si="8"/>
        <v>0.0012574684074074076</v>
      </c>
      <c r="E89" s="53">
        <v>0.0012601851851851854</v>
      </c>
      <c r="F89" s="28">
        <v>213</v>
      </c>
      <c r="G89" s="27">
        <v>336</v>
      </c>
      <c r="H89" s="26">
        <v>7.03</v>
      </c>
      <c r="I89" s="26">
        <v>27.36</v>
      </c>
      <c r="J89" s="28">
        <v>87</v>
      </c>
    </row>
    <row r="90" spans="2:10" ht="12.75">
      <c r="B90" s="37">
        <f t="shared" si="6"/>
        <v>8.475100000000001</v>
      </c>
      <c r="C90" s="52">
        <v>8.49</v>
      </c>
      <c r="D90" s="40">
        <f t="shared" si="8"/>
        <v>0.0012602461851851854</v>
      </c>
      <c r="E90" s="53">
        <v>0.0012629629629629631</v>
      </c>
      <c r="F90" s="28">
        <v>212</v>
      </c>
      <c r="G90" s="27">
        <f t="shared" si="7"/>
        <v>338</v>
      </c>
      <c r="H90" s="26">
        <v>7.07</v>
      </c>
      <c r="I90" s="26">
        <v>27.62</v>
      </c>
      <c r="J90" s="28">
        <v>88</v>
      </c>
    </row>
    <row r="91" spans="2:10" ht="12.75">
      <c r="B91" s="37">
        <f t="shared" si="6"/>
        <v>8.4951</v>
      </c>
      <c r="C91" s="52">
        <v>8.51</v>
      </c>
      <c r="D91" s="40">
        <f t="shared" si="8"/>
        <v>0.0012630239629629631</v>
      </c>
      <c r="E91" s="53">
        <v>0.0012657407407407409</v>
      </c>
      <c r="F91" s="28">
        <v>211</v>
      </c>
      <c r="G91" s="27">
        <f t="shared" si="7"/>
        <v>340</v>
      </c>
      <c r="H91" s="26">
        <v>7.12</v>
      </c>
      <c r="I91" s="26">
        <v>27.87</v>
      </c>
      <c r="J91" s="28">
        <v>89</v>
      </c>
    </row>
    <row r="92" spans="2:10" ht="12.75">
      <c r="B92" s="37">
        <f t="shared" si="6"/>
        <v>8.5151</v>
      </c>
      <c r="C92" s="52">
        <v>8.53</v>
      </c>
      <c r="D92" s="40">
        <f t="shared" si="8"/>
        <v>0.0012658017407407409</v>
      </c>
      <c r="E92" s="53">
        <v>0.0012685185185185186</v>
      </c>
      <c r="F92" s="28">
        <v>210</v>
      </c>
      <c r="G92" s="27">
        <f t="shared" si="7"/>
        <v>342</v>
      </c>
      <c r="H92" s="26">
        <v>7.16</v>
      </c>
      <c r="I92" s="26">
        <v>28.13</v>
      </c>
      <c r="J92" s="28">
        <v>90</v>
      </c>
    </row>
    <row r="93" spans="2:10" ht="12.75">
      <c r="B93" s="37">
        <f t="shared" si="6"/>
        <v>8.5351</v>
      </c>
      <c r="C93" s="52">
        <v>8.55</v>
      </c>
      <c r="D93" s="40">
        <f t="shared" si="8"/>
        <v>0.0012685795185185186</v>
      </c>
      <c r="E93" s="53">
        <v>0.0012712962962962964</v>
      </c>
      <c r="F93" s="28">
        <v>209</v>
      </c>
      <c r="G93" s="27">
        <v>343</v>
      </c>
      <c r="H93" s="26">
        <v>7.2</v>
      </c>
      <c r="I93" s="26">
        <v>28.38</v>
      </c>
      <c r="J93" s="28">
        <v>91</v>
      </c>
    </row>
    <row r="94" spans="2:10" ht="12.75">
      <c r="B94" s="37">
        <f t="shared" si="6"/>
        <v>8.555100000000001</v>
      </c>
      <c r="C94" s="52">
        <v>8.56</v>
      </c>
      <c r="D94" s="40">
        <f t="shared" si="8"/>
        <v>0.0012713572962962964</v>
      </c>
      <c r="E94" s="53">
        <v>0.0012740740740740742</v>
      </c>
      <c r="F94" s="28">
        <v>208</v>
      </c>
      <c r="G94" s="27">
        <f t="shared" si="7"/>
        <v>345</v>
      </c>
      <c r="H94" s="26">
        <v>7.25</v>
      </c>
      <c r="I94" s="26">
        <v>28.64</v>
      </c>
      <c r="J94" s="28">
        <v>92</v>
      </c>
    </row>
    <row r="95" spans="2:10" ht="12.75">
      <c r="B95" s="37">
        <f t="shared" si="6"/>
        <v>8.565100000000001</v>
      </c>
      <c r="C95" s="52">
        <v>8.58</v>
      </c>
      <c r="D95" s="40">
        <f t="shared" si="8"/>
        <v>0.0012741350740740742</v>
      </c>
      <c r="E95" s="53">
        <v>0.001276851851851852</v>
      </c>
      <c r="F95" s="28">
        <v>207</v>
      </c>
      <c r="G95" s="27">
        <f t="shared" si="7"/>
        <v>347</v>
      </c>
      <c r="H95" s="26">
        <v>7.29</v>
      </c>
      <c r="I95" s="26">
        <v>28.89</v>
      </c>
      <c r="J95" s="28">
        <v>93</v>
      </c>
    </row>
    <row r="96" spans="2:10" ht="12.75">
      <c r="B96" s="37">
        <f t="shared" si="6"/>
        <v>8.5851</v>
      </c>
      <c r="C96" s="52">
        <v>8.6</v>
      </c>
      <c r="D96" s="40">
        <f t="shared" si="8"/>
        <v>0.001276912851851852</v>
      </c>
      <c r="E96" s="53">
        <v>0.0012796296296296297</v>
      </c>
      <c r="F96" s="28">
        <v>206</v>
      </c>
      <c r="G96" s="27">
        <f t="shared" si="7"/>
        <v>349</v>
      </c>
      <c r="H96" s="26">
        <v>7.34</v>
      </c>
      <c r="I96" s="26">
        <v>29.15</v>
      </c>
      <c r="J96" s="28">
        <v>94</v>
      </c>
    </row>
    <row r="97" spans="2:10" ht="12.75">
      <c r="B97" s="37">
        <f t="shared" si="6"/>
        <v>8.6051</v>
      </c>
      <c r="C97" s="52">
        <v>8.62</v>
      </c>
      <c r="D97" s="40">
        <f t="shared" si="8"/>
        <v>0.0012796906296296297</v>
      </c>
      <c r="E97" s="53">
        <v>0.0012824074074074075</v>
      </c>
      <c r="F97" s="28">
        <v>205</v>
      </c>
      <c r="G97" s="27">
        <v>350</v>
      </c>
      <c r="H97" s="26">
        <v>7.38</v>
      </c>
      <c r="I97" s="26">
        <v>29.4</v>
      </c>
      <c r="J97" s="28">
        <v>95</v>
      </c>
    </row>
    <row r="98" spans="2:10" ht="12.75">
      <c r="B98" s="37">
        <f t="shared" si="6"/>
        <v>8.6251</v>
      </c>
      <c r="C98" s="52">
        <v>8.64</v>
      </c>
      <c r="D98" s="40">
        <f t="shared" si="8"/>
        <v>0.0012824684074074074</v>
      </c>
      <c r="E98" s="53">
        <v>0.0012851851851851852</v>
      </c>
      <c r="F98" s="28">
        <v>204</v>
      </c>
      <c r="G98" s="27">
        <f t="shared" si="7"/>
        <v>352</v>
      </c>
      <c r="H98" s="26">
        <v>7.42</v>
      </c>
      <c r="I98" s="26">
        <v>29.66</v>
      </c>
      <c r="J98" s="28">
        <v>96</v>
      </c>
    </row>
    <row r="99" spans="2:10" ht="12.75">
      <c r="B99" s="37">
        <f t="shared" si="6"/>
        <v>8.645100000000001</v>
      </c>
      <c r="C99" s="52">
        <v>8.66</v>
      </c>
      <c r="D99" s="40">
        <f t="shared" si="8"/>
        <v>0.0012852461851851852</v>
      </c>
      <c r="E99" s="53">
        <v>0.001287962962962963</v>
      </c>
      <c r="F99" s="28">
        <v>203</v>
      </c>
      <c r="G99" s="27">
        <f t="shared" si="7"/>
        <v>354</v>
      </c>
      <c r="H99" s="26">
        <v>7.47</v>
      </c>
      <c r="I99" s="26">
        <v>29.91</v>
      </c>
      <c r="J99" s="28">
        <v>97</v>
      </c>
    </row>
    <row r="100" spans="2:10" ht="12.75">
      <c r="B100" s="37">
        <f t="shared" si="6"/>
        <v>8.6651</v>
      </c>
      <c r="C100" s="52">
        <v>8.67</v>
      </c>
      <c r="D100" s="40">
        <f t="shared" si="8"/>
        <v>0.001288023962962963</v>
      </c>
      <c r="E100" s="53">
        <v>0.0012907407407407407</v>
      </c>
      <c r="F100" s="28">
        <v>202</v>
      </c>
      <c r="G100" s="27">
        <v>355</v>
      </c>
      <c r="H100" s="26">
        <v>7.51</v>
      </c>
      <c r="I100" s="26">
        <v>30.17</v>
      </c>
      <c r="J100" s="28">
        <v>98</v>
      </c>
    </row>
    <row r="101" spans="2:10" ht="12.75">
      <c r="B101" s="37">
        <f t="shared" si="6"/>
        <v>8.6751</v>
      </c>
      <c r="C101" s="52">
        <v>8.69</v>
      </c>
      <c r="D101" s="40">
        <f t="shared" si="8"/>
        <v>0.0012908017407407407</v>
      </c>
      <c r="E101" s="53">
        <v>0.0012935185185185185</v>
      </c>
      <c r="F101" s="28">
        <v>201</v>
      </c>
      <c r="G101" s="27">
        <f t="shared" si="7"/>
        <v>357</v>
      </c>
      <c r="H101" s="26">
        <v>7.56</v>
      </c>
      <c r="I101" s="26">
        <v>30.42</v>
      </c>
      <c r="J101" s="28">
        <v>99</v>
      </c>
    </row>
    <row r="102" spans="2:10" ht="12.75">
      <c r="B102" s="37">
        <f t="shared" si="6"/>
        <v>8.6951</v>
      </c>
      <c r="C102" s="50">
        <v>8.71</v>
      </c>
      <c r="D102" s="40">
        <f t="shared" si="8"/>
        <v>0.0012935795185185185</v>
      </c>
      <c r="E102" s="51">
        <v>0.0012962962962962963</v>
      </c>
      <c r="F102" s="24">
        <v>200</v>
      </c>
      <c r="G102" s="39">
        <f t="shared" si="7"/>
        <v>359</v>
      </c>
      <c r="H102" s="25">
        <v>7.6</v>
      </c>
      <c r="I102" s="25">
        <v>30.68</v>
      </c>
      <c r="J102" s="24">
        <v>100</v>
      </c>
    </row>
    <row r="103" spans="2:10" ht="12.75">
      <c r="B103" s="37">
        <f t="shared" si="6"/>
        <v>8.715100000000001</v>
      </c>
      <c r="C103" s="52">
        <v>8.73</v>
      </c>
      <c r="D103" s="40">
        <f t="shared" si="8"/>
        <v>0.0012963572962962962</v>
      </c>
      <c r="E103" s="53">
        <v>0.001299421296296292</v>
      </c>
      <c r="F103" s="28">
        <v>199</v>
      </c>
      <c r="G103" s="27">
        <f t="shared" si="7"/>
        <v>361</v>
      </c>
      <c r="H103" s="26">
        <v>7.64</v>
      </c>
      <c r="I103" s="26">
        <v>30.91</v>
      </c>
      <c r="J103" s="28">
        <v>101</v>
      </c>
    </row>
    <row r="104" spans="2:10" ht="12.75">
      <c r="B104" s="37">
        <f t="shared" si="6"/>
        <v>8.735100000000001</v>
      </c>
      <c r="C104" s="52">
        <v>8.75</v>
      </c>
      <c r="D104" s="40">
        <f t="shared" si="8"/>
        <v>0.001299482296296292</v>
      </c>
      <c r="E104" s="53">
        <v>0.001302546296296292</v>
      </c>
      <c r="F104" s="28">
        <v>198</v>
      </c>
      <c r="G104" s="27">
        <v>362</v>
      </c>
      <c r="H104" s="26">
        <v>7.68</v>
      </c>
      <c r="I104" s="26">
        <v>31.14</v>
      </c>
      <c r="J104" s="28">
        <v>102</v>
      </c>
    </row>
    <row r="105" spans="2:10" ht="12.75">
      <c r="B105" s="37">
        <f t="shared" si="6"/>
        <v>8.7551</v>
      </c>
      <c r="C105" s="52">
        <v>8.77</v>
      </c>
      <c r="D105" s="40">
        <f>E104+0.000000061</f>
        <v>0.001302607296296292</v>
      </c>
      <c r="E105" s="53">
        <v>0.0013056712962962922</v>
      </c>
      <c r="F105" s="28">
        <v>197</v>
      </c>
      <c r="G105" s="27">
        <f t="shared" si="7"/>
        <v>364</v>
      </c>
      <c r="H105" s="26">
        <v>7.72</v>
      </c>
      <c r="I105" s="26">
        <v>31.38</v>
      </c>
      <c r="J105" s="28">
        <v>103</v>
      </c>
    </row>
    <row r="106" spans="2:10" ht="12.75">
      <c r="B106" s="37">
        <f t="shared" si="6"/>
        <v>8.7751</v>
      </c>
      <c r="C106" s="52">
        <v>8.79</v>
      </c>
      <c r="D106" s="40">
        <f t="shared" si="8"/>
        <v>0.0013057322962962922</v>
      </c>
      <c r="E106" s="53">
        <v>0.0013087962962962923</v>
      </c>
      <c r="F106" s="28">
        <v>196</v>
      </c>
      <c r="G106" s="27">
        <v>365</v>
      </c>
      <c r="H106" s="26">
        <v>7.76</v>
      </c>
      <c r="I106" s="26">
        <v>31.61</v>
      </c>
      <c r="J106" s="28">
        <v>104</v>
      </c>
    </row>
    <row r="107" spans="2:10" ht="12.75">
      <c r="B107" s="37">
        <f t="shared" si="6"/>
        <v>8.7951</v>
      </c>
      <c r="C107" s="52">
        <v>8.81</v>
      </c>
      <c r="D107" s="40">
        <f t="shared" si="8"/>
        <v>0.0013088572962962923</v>
      </c>
      <c r="E107" s="53">
        <v>0.0013119212962962924</v>
      </c>
      <c r="F107" s="28">
        <v>195</v>
      </c>
      <c r="G107" s="27">
        <f t="shared" si="7"/>
        <v>367</v>
      </c>
      <c r="H107" s="26">
        <v>7.8</v>
      </c>
      <c r="I107" s="26">
        <v>31.84</v>
      </c>
      <c r="J107" s="28">
        <v>105</v>
      </c>
    </row>
    <row r="108" spans="2:10" ht="12.75">
      <c r="B108" s="37">
        <f t="shared" si="6"/>
        <v>8.815100000000001</v>
      </c>
      <c r="C108" s="52">
        <v>8.83</v>
      </c>
      <c r="D108" s="40">
        <f t="shared" si="8"/>
        <v>0.0013119822962962924</v>
      </c>
      <c r="E108" s="53">
        <v>0.0013150462962962925</v>
      </c>
      <c r="F108" s="28">
        <v>194</v>
      </c>
      <c r="G108" s="27">
        <v>368</v>
      </c>
      <c r="H108" s="26">
        <v>7.84</v>
      </c>
      <c r="I108" s="26">
        <v>32.07</v>
      </c>
      <c r="J108" s="28">
        <v>106</v>
      </c>
    </row>
    <row r="109" spans="2:10" ht="12.75">
      <c r="B109" s="37">
        <f t="shared" si="6"/>
        <v>8.8351</v>
      </c>
      <c r="C109" s="52">
        <v>8.85</v>
      </c>
      <c r="D109" s="40">
        <f t="shared" si="8"/>
        <v>0.0013151072962962924</v>
      </c>
      <c r="E109" s="53">
        <v>0.0013181712962962925</v>
      </c>
      <c r="F109" s="28">
        <v>193</v>
      </c>
      <c r="G109" s="27">
        <f t="shared" si="7"/>
        <v>370</v>
      </c>
      <c r="H109" s="26">
        <v>7.88</v>
      </c>
      <c r="I109" s="26">
        <v>32.3</v>
      </c>
      <c r="J109" s="28">
        <v>107</v>
      </c>
    </row>
    <row r="110" spans="2:10" ht="12.75">
      <c r="B110" s="37">
        <f t="shared" si="6"/>
        <v>8.8551</v>
      </c>
      <c r="C110" s="52">
        <v>8.87</v>
      </c>
      <c r="D110" s="40">
        <f t="shared" si="8"/>
        <v>0.0013182322962962925</v>
      </c>
      <c r="E110" s="53">
        <v>0.0013212962962962926</v>
      </c>
      <c r="F110" s="28">
        <v>192</v>
      </c>
      <c r="G110" s="27">
        <v>371</v>
      </c>
      <c r="H110" s="26">
        <v>7.92</v>
      </c>
      <c r="I110" s="26">
        <v>32.54</v>
      </c>
      <c r="J110" s="28">
        <v>108</v>
      </c>
    </row>
    <row r="111" spans="2:10" ht="12.75">
      <c r="B111" s="37">
        <f t="shared" si="6"/>
        <v>8.8751</v>
      </c>
      <c r="C111" s="52">
        <v>8.9</v>
      </c>
      <c r="D111" s="40">
        <f t="shared" si="8"/>
        <v>0.0013213572962962926</v>
      </c>
      <c r="E111" s="53">
        <v>0.0013244212962962927</v>
      </c>
      <c r="F111" s="28">
        <v>191</v>
      </c>
      <c r="G111" s="27">
        <f t="shared" si="7"/>
        <v>373</v>
      </c>
      <c r="H111" s="26">
        <v>7.96</v>
      </c>
      <c r="I111" s="26">
        <v>32.77</v>
      </c>
      <c r="J111" s="28">
        <v>109</v>
      </c>
    </row>
    <row r="112" spans="2:10" ht="12.75">
      <c r="B112" s="37">
        <f t="shared" si="6"/>
        <v>8.905100000000001</v>
      </c>
      <c r="C112" s="52">
        <v>8.92</v>
      </c>
      <c r="D112" s="40">
        <f t="shared" si="8"/>
        <v>0.0013244822962962927</v>
      </c>
      <c r="E112" s="53">
        <v>0.0013275462962962928</v>
      </c>
      <c r="F112" s="28">
        <v>190</v>
      </c>
      <c r="G112" s="27">
        <f t="shared" si="7"/>
        <v>375</v>
      </c>
      <c r="H112" s="26">
        <v>8</v>
      </c>
      <c r="I112" s="26">
        <v>33</v>
      </c>
      <c r="J112" s="28">
        <v>110</v>
      </c>
    </row>
    <row r="113" spans="2:10" ht="12.75">
      <c r="B113" s="37">
        <f t="shared" si="6"/>
        <v>8.9251</v>
      </c>
      <c r="C113" s="52">
        <v>8.94</v>
      </c>
      <c r="D113" s="40">
        <f t="shared" si="8"/>
        <v>0.0013276072962962928</v>
      </c>
      <c r="E113" s="53">
        <v>0.001330671296296293</v>
      </c>
      <c r="F113" s="28">
        <v>189</v>
      </c>
      <c r="G113" s="27">
        <v>376</v>
      </c>
      <c r="H113" s="26">
        <v>8.04</v>
      </c>
      <c r="I113" s="26">
        <v>33.23</v>
      </c>
      <c r="J113" s="28">
        <v>111</v>
      </c>
    </row>
    <row r="114" spans="2:10" ht="12.75">
      <c r="B114" s="37">
        <f t="shared" si="6"/>
        <v>8.9451</v>
      </c>
      <c r="C114" s="52">
        <v>8.96</v>
      </c>
      <c r="D114" s="40">
        <f t="shared" si="8"/>
        <v>0.0013307322962962929</v>
      </c>
      <c r="E114" s="53">
        <v>0.001333796296296293</v>
      </c>
      <c r="F114" s="28">
        <v>188</v>
      </c>
      <c r="G114" s="27">
        <f t="shared" si="7"/>
        <v>378</v>
      </c>
      <c r="H114" s="26">
        <v>8.08</v>
      </c>
      <c r="I114" s="26">
        <v>33.46</v>
      </c>
      <c r="J114" s="28">
        <v>112</v>
      </c>
    </row>
    <row r="115" spans="2:10" ht="12.75">
      <c r="B115" s="37">
        <f t="shared" si="6"/>
        <v>8.965100000000001</v>
      </c>
      <c r="C115" s="52">
        <v>8.98</v>
      </c>
      <c r="D115" s="40">
        <f t="shared" si="8"/>
        <v>0.001333857296296293</v>
      </c>
      <c r="E115" s="53">
        <v>0.001336921296296293</v>
      </c>
      <c r="F115" s="28">
        <v>187</v>
      </c>
      <c r="G115" s="27">
        <v>379</v>
      </c>
      <c r="H115" s="26">
        <v>8.12</v>
      </c>
      <c r="I115" s="26">
        <v>33.7</v>
      </c>
      <c r="J115" s="28">
        <v>113</v>
      </c>
    </row>
    <row r="116" spans="2:10" ht="12.75">
      <c r="B116" s="37">
        <f t="shared" si="6"/>
        <v>8.985100000000001</v>
      </c>
      <c r="C116" s="52">
        <v>9</v>
      </c>
      <c r="D116" s="40">
        <f t="shared" si="8"/>
        <v>0.001336982296296293</v>
      </c>
      <c r="E116" s="53">
        <v>0.0013400462962962932</v>
      </c>
      <c r="F116" s="28">
        <v>186</v>
      </c>
      <c r="G116" s="27">
        <f t="shared" si="7"/>
        <v>381</v>
      </c>
      <c r="H116" s="26">
        <v>8.16</v>
      </c>
      <c r="I116" s="26">
        <v>33.93</v>
      </c>
      <c r="J116" s="28">
        <v>114</v>
      </c>
    </row>
    <row r="117" spans="2:10" ht="12.75">
      <c r="B117" s="37">
        <f t="shared" si="6"/>
        <v>9.0051</v>
      </c>
      <c r="C117" s="52">
        <v>9.02</v>
      </c>
      <c r="D117" s="40">
        <f t="shared" si="8"/>
        <v>0.0013401072962962932</v>
      </c>
      <c r="E117" s="53">
        <v>0.0013431712962962933</v>
      </c>
      <c r="F117" s="28">
        <v>185</v>
      </c>
      <c r="G117" s="27">
        <v>382</v>
      </c>
      <c r="H117" s="26">
        <v>8.2</v>
      </c>
      <c r="I117" s="26">
        <v>34.16</v>
      </c>
      <c r="J117" s="28">
        <v>115</v>
      </c>
    </row>
    <row r="118" spans="2:10" ht="12.75">
      <c r="B118" s="37">
        <f t="shared" si="6"/>
        <v>9.0251</v>
      </c>
      <c r="C118" s="52">
        <v>9.04</v>
      </c>
      <c r="D118" s="40">
        <f t="shared" si="8"/>
        <v>0.0013432322962962932</v>
      </c>
      <c r="E118" s="53">
        <v>0.0013462962962962934</v>
      </c>
      <c r="F118" s="28">
        <v>184</v>
      </c>
      <c r="G118" s="27">
        <f t="shared" si="7"/>
        <v>384</v>
      </c>
      <c r="H118" s="26">
        <v>8.24</v>
      </c>
      <c r="I118" s="26">
        <v>34.39</v>
      </c>
      <c r="J118" s="28">
        <v>116</v>
      </c>
    </row>
    <row r="119" spans="2:10" ht="12.75">
      <c r="B119" s="37">
        <f t="shared" si="6"/>
        <v>9.0451</v>
      </c>
      <c r="C119" s="52">
        <v>9.06</v>
      </c>
      <c r="D119" s="40">
        <f t="shared" si="8"/>
        <v>0.0013463572962962933</v>
      </c>
      <c r="E119" s="53">
        <v>0.0013494212962962934</v>
      </c>
      <c r="F119" s="28">
        <v>183</v>
      </c>
      <c r="G119" s="27">
        <f t="shared" si="7"/>
        <v>386</v>
      </c>
      <c r="H119" s="26">
        <v>8.28</v>
      </c>
      <c r="I119" s="26">
        <v>34.62</v>
      </c>
      <c r="J119" s="28">
        <v>117</v>
      </c>
    </row>
    <row r="120" spans="2:10" ht="12.75">
      <c r="B120" s="37">
        <f t="shared" si="6"/>
        <v>9.065100000000001</v>
      </c>
      <c r="C120" s="52">
        <v>9.08</v>
      </c>
      <c r="D120" s="40">
        <f t="shared" si="8"/>
        <v>0.0013494822962962934</v>
      </c>
      <c r="E120" s="53">
        <v>0.0013525462962962935</v>
      </c>
      <c r="F120" s="28">
        <v>182</v>
      </c>
      <c r="G120" s="27">
        <v>387</v>
      </c>
      <c r="H120" s="26">
        <v>8.32</v>
      </c>
      <c r="I120" s="26">
        <v>34.86</v>
      </c>
      <c r="J120" s="28">
        <v>118</v>
      </c>
    </row>
    <row r="121" spans="2:10" ht="12.75">
      <c r="B121" s="37">
        <f t="shared" si="6"/>
        <v>9.0851</v>
      </c>
      <c r="C121" s="52">
        <v>9.1</v>
      </c>
      <c r="D121" s="40">
        <f>E120+0.000000061</f>
        <v>0.0013526072962962935</v>
      </c>
      <c r="E121" s="53">
        <v>0.0013556712962962936</v>
      </c>
      <c r="F121" s="28">
        <v>181</v>
      </c>
      <c r="G121" s="27">
        <f t="shared" si="7"/>
        <v>389</v>
      </c>
      <c r="H121" s="26">
        <v>8.36</v>
      </c>
      <c r="I121" s="26">
        <v>35.09</v>
      </c>
      <c r="J121" s="28">
        <v>119</v>
      </c>
    </row>
    <row r="122" spans="2:10" ht="12.75">
      <c r="B122" s="37">
        <f t="shared" si="6"/>
        <v>9.1051</v>
      </c>
      <c r="C122" s="52">
        <v>9.12</v>
      </c>
      <c r="D122" s="40">
        <f t="shared" si="8"/>
        <v>0.0013557322962962936</v>
      </c>
      <c r="E122" s="53">
        <v>0.0013587962962962937</v>
      </c>
      <c r="F122" s="28">
        <v>180</v>
      </c>
      <c r="G122" s="27">
        <v>390</v>
      </c>
      <c r="H122" s="26">
        <v>8.4</v>
      </c>
      <c r="I122" s="26">
        <v>35.32</v>
      </c>
      <c r="J122" s="28">
        <v>120</v>
      </c>
    </row>
    <row r="123" spans="2:10" ht="12.75">
      <c r="B123" s="37">
        <f t="shared" si="6"/>
        <v>9.1251</v>
      </c>
      <c r="C123" s="52">
        <v>9.14</v>
      </c>
      <c r="D123" s="40">
        <f t="shared" si="8"/>
        <v>0.0013588572962962937</v>
      </c>
      <c r="E123" s="53">
        <v>0.0013619212962962938</v>
      </c>
      <c r="F123" s="28">
        <v>179</v>
      </c>
      <c r="G123" s="27">
        <f t="shared" si="7"/>
        <v>392</v>
      </c>
      <c r="H123" s="26">
        <v>8.44</v>
      </c>
      <c r="I123" s="26">
        <v>35.55</v>
      </c>
      <c r="J123" s="28">
        <v>121</v>
      </c>
    </row>
    <row r="124" spans="2:10" ht="12.75">
      <c r="B124" s="37">
        <f t="shared" si="6"/>
        <v>9.145100000000001</v>
      </c>
      <c r="C124" s="52">
        <v>9.16</v>
      </c>
      <c r="D124" s="40">
        <f t="shared" si="8"/>
        <v>0.0013619822962962938</v>
      </c>
      <c r="E124" s="53">
        <v>0.0013650462962962939</v>
      </c>
      <c r="F124" s="28">
        <v>178</v>
      </c>
      <c r="G124" s="27">
        <v>393</v>
      </c>
      <c r="H124" s="26">
        <v>8.48</v>
      </c>
      <c r="I124" s="26">
        <v>35.78</v>
      </c>
      <c r="J124" s="28">
        <v>122</v>
      </c>
    </row>
    <row r="125" spans="2:10" ht="12.75">
      <c r="B125" s="37">
        <f t="shared" si="6"/>
        <v>9.1651</v>
      </c>
      <c r="C125" s="52">
        <v>9.18</v>
      </c>
      <c r="D125" s="40">
        <f t="shared" si="8"/>
        <v>0.0013651072962962939</v>
      </c>
      <c r="E125" s="53">
        <v>0.001368171296296294</v>
      </c>
      <c r="F125" s="28">
        <v>177</v>
      </c>
      <c r="G125" s="27">
        <f t="shared" si="7"/>
        <v>395</v>
      </c>
      <c r="H125" s="26">
        <v>8.52</v>
      </c>
      <c r="I125" s="26">
        <v>36.02</v>
      </c>
      <c r="J125" s="28">
        <v>123</v>
      </c>
    </row>
    <row r="126" spans="2:10" ht="12.75">
      <c r="B126" s="37">
        <f t="shared" si="6"/>
        <v>9.1851</v>
      </c>
      <c r="C126" s="52">
        <v>9.2</v>
      </c>
      <c r="D126" s="40">
        <f t="shared" si="8"/>
        <v>0.001368232296296294</v>
      </c>
      <c r="E126" s="53">
        <v>0.001371296296296294</v>
      </c>
      <c r="F126" s="28">
        <v>176</v>
      </c>
      <c r="G126" s="27">
        <v>396</v>
      </c>
      <c r="H126" s="26">
        <v>8.56</v>
      </c>
      <c r="I126" s="26">
        <v>36.25</v>
      </c>
      <c r="J126" s="28">
        <v>124</v>
      </c>
    </row>
    <row r="127" spans="2:10" ht="12.75">
      <c r="B127" s="37">
        <f t="shared" si="6"/>
        <v>9.2051</v>
      </c>
      <c r="C127" s="52">
        <v>9.23</v>
      </c>
      <c r="D127" s="40">
        <f t="shared" si="8"/>
        <v>0.001371357296296294</v>
      </c>
      <c r="E127" s="53">
        <v>0.0013744212962962942</v>
      </c>
      <c r="F127" s="28">
        <v>175</v>
      </c>
      <c r="G127" s="27">
        <f t="shared" si="7"/>
        <v>398</v>
      </c>
      <c r="H127" s="26">
        <v>8.6</v>
      </c>
      <c r="I127" s="26">
        <v>36.48</v>
      </c>
      <c r="J127" s="28">
        <v>125</v>
      </c>
    </row>
    <row r="128" spans="2:10" ht="12.75">
      <c r="B128" s="37">
        <f t="shared" si="6"/>
        <v>9.235100000000001</v>
      </c>
      <c r="C128" s="52">
        <v>9.25</v>
      </c>
      <c r="D128" s="40">
        <f t="shared" si="8"/>
        <v>0.0013744822962962941</v>
      </c>
      <c r="E128" s="53">
        <v>0.0013775462962962942</v>
      </c>
      <c r="F128" s="28">
        <v>174</v>
      </c>
      <c r="G128" s="27">
        <f t="shared" si="7"/>
        <v>400</v>
      </c>
      <c r="H128" s="26">
        <v>8.64</v>
      </c>
      <c r="I128" s="26">
        <v>36.71</v>
      </c>
      <c r="J128" s="28">
        <v>126</v>
      </c>
    </row>
    <row r="129" spans="2:10" ht="12.75">
      <c r="B129" s="37">
        <f t="shared" si="6"/>
        <v>9.2551</v>
      </c>
      <c r="C129" s="52">
        <v>9.27</v>
      </c>
      <c r="D129" s="40">
        <f t="shared" si="8"/>
        <v>0.0013776072962962942</v>
      </c>
      <c r="E129" s="53">
        <v>0.0013806712962962943</v>
      </c>
      <c r="F129" s="28">
        <v>173</v>
      </c>
      <c r="G129" s="27">
        <v>401</v>
      </c>
      <c r="H129" s="26">
        <v>8.68</v>
      </c>
      <c r="I129" s="26">
        <v>36.94</v>
      </c>
      <c r="J129" s="28">
        <v>127</v>
      </c>
    </row>
    <row r="130" spans="2:10" ht="12.75">
      <c r="B130" s="37">
        <f t="shared" si="6"/>
        <v>9.2751</v>
      </c>
      <c r="C130" s="52">
        <v>9.29</v>
      </c>
      <c r="D130" s="40">
        <f t="shared" si="8"/>
        <v>0.0013807322962962943</v>
      </c>
      <c r="E130" s="53">
        <v>0.0013837962962962944</v>
      </c>
      <c r="F130" s="28">
        <v>172</v>
      </c>
      <c r="G130" s="27">
        <f t="shared" si="7"/>
        <v>403</v>
      </c>
      <c r="H130" s="26">
        <v>8.72</v>
      </c>
      <c r="I130" s="26">
        <v>37.18</v>
      </c>
      <c r="J130" s="28">
        <v>128</v>
      </c>
    </row>
    <row r="131" spans="2:10" ht="12.75">
      <c r="B131" s="37">
        <f t="shared" si="6"/>
        <v>9.2951</v>
      </c>
      <c r="C131" s="52">
        <v>9.31</v>
      </c>
      <c r="D131" s="40">
        <f t="shared" si="8"/>
        <v>0.0013838572962962944</v>
      </c>
      <c r="E131" s="53">
        <v>0.0013869212962962945</v>
      </c>
      <c r="F131" s="28">
        <v>171</v>
      </c>
      <c r="G131" s="27">
        <v>404</v>
      </c>
      <c r="H131" s="26">
        <v>8.76</v>
      </c>
      <c r="I131" s="26">
        <v>37.41</v>
      </c>
      <c r="J131" s="28">
        <v>129</v>
      </c>
    </row>
    <row r="132" spans="2:10" ht="12.75">
      <c r="B132" s="37">
        <f t="shared" si="6"/>
        <v>9.315100000000001</v>
      </c>
      <c r="C132" s="52">
        <v>9.33</v>
      </c>
      <c r="D132" s="40">
        <f t="shared" si="8"/>
        <v>0.0013869822962962945</v>
      </c>
      <c r="E132" s="53">
        <v>0.0013900462962962946</v>
      </c>
      <c r="F132" s="28">
        <v>170</v>
      </c>
      <c r="G132" s="27">
        <f t="shared" si="7"/>
        <v>406</v>
      </c>
      <c r="H132" s="26">
        <v>8.8</v>
      </c>
      <c r="I132" s="26">
        <v>37.64</v>
      </c>
      <c r="J132" s="28">
        <v>130</v>
      </c>
    </row>
    <row r="133" spans="2:10" ht="12.75">
      <c r="B133" s="37">
        <f aca="true" t="shared" si="9" ref="B133:B196">C132+0.0051</f>
        <v>9.3351</v>
      </c>
      <c r="C133" s="52">
        <v>9.35</v>
      </c>
      <c r="D133" s="40">
        <f t="shared" si="8"/>
        <v>0.0013901072962962946</v>
      </c>
      <c r="E133" s="53">
        <v>0.0013931712962962947</v>
      </c>
      <c r="F133" s="28">
        <v>169</v>
      </c>
      <c r="G133" s="27">
        <v>407</v>
      </c>
      <c r="H133" s="26">
        <v>8.84</v>
      </c>
      <c r="I133" s="26">
        <v>37.87</v>
      </c>
      <c r="J133" s="28">
        <v>131</v>
      </c>
    </row>
    <row r="134" spans="2:10" ht="12.75">
      <c r="B134" s="37">
        <f t="shared" si="9"/>
        <v>9.3551</v>
      </c>
      <c r="C134" s="52">
        <v>9.37</v>
      </c>
      <c r="D134" s="40">
        <f t="shared" si="8"/>
        <v>0.0013932322962962947</v>
      </c>
      <c r="E134" s="53">
        <v>0.0013962962962962948</v>
      </c>
      <c r="F134" s="28">
        <v>168</v>
      </c>
      <c r="G134" s="27">
        <f>G133+2</f>
        <v>409</v>
      </c>
      <c r="H134" s="26">
        <v>8.88</v>
      </c>
      <c r="I134" s="26">
        <v>38.1</v>
      </c>
      <c r="J134" s="28">
        <v>132</v>
      </c>
    </row>
    <row r="135" spans="2:10" ht="12.75">
      <c r="B135" s="37">
        <f t="shared" si="9"/>
        <v>9.3751</v>
      </c>
      <c r="C135" s="52">
        <v>9.39</v>
      </c>
      <c r="D135" s="40">
        <f t="shared" si="8"/>
        <v>0.0013963572962962948</v>
      </c>
      <c r="E135" s="53">
        <v>0.0013994212962962949</v>
      </c>
      <c r="F135" s="28">
        <v>167</v>
      </c>
      <c r="G135" s="27">
        <v>410</v>
      </c>
      <c r="H135" s="26">
        <v>8.92</v>
      </c>
      <c r="I135" s="26">
        <v>38.34</v>
      </c>
      <c r="J135" s="28">
        <v>133</v>
      </c>
    </row>
    <row r="136" spans="2:10" ht="12.75">
      <c r="B136" s="37">
        <f t="shared" si="9"/>
        <v>9.395100000000001</v>
      </c>
      <c r="C136" s="52">
        <v>9.41</v>
      </c>
      <c r="D136" s="40">
        <f t="shared" si="8"/>
        <v>0.0013994822962962949</v>
      </c>
      <c r="E136" s="53">
        <v>0.001402546296296295</v>
      </c>
      <c r="F136" s="28">
        <v>166</v>
      </c>
      <c r="G136" s="27">
        <f>G135+2</f>
        <v>412</v>
      </c>
      <c r="H136" s="26">
        <v>8.96</v>
      </c>
      <c r="I136" s="26">
        <v>38.57</v>
      </c>
      <c r="J136" s="28">
        <v>134</v>
      </c>
    </row>
    <row r="137" spans="2:10" ht="12.75">
      <c r="B137" s="37">
        <f t="shared" si="9"/>
        <v>9.4151</v>
      </c>
      <c r="C137" s="52">
        <v>9.43</v>
      </c>
      <c r="D137" s="40">
        <f t="shared" si="8"/>
        <v>0.001402607296296295</v>
      </c>
      <c r="E137" s="53">
        <v>0.001405671296296295</v>
      </c>
      <c r="F137" s="28">
        <v>165</v>
      </c>
      <c r="G137" s="27">
        <f>G136+2</f>
        <v>414</v>
      </c>
      <c r="H137" s="26">
        <v>9</v>
      </c>
      <c r="I137" s="26">
        <v>38.8</v>
      </c>
      <c r="J137" s="28">
        <v>135</v>
      </c>
    </row>
    <row r="138" spans="2:10" ht="12.75">
      <c r="B138" s="37">
        <f t="shared" si="9"/>
        <v>9.4351</v>
      </c>
      <c r="C138" s="52">
        <v>9.45</v>
      </c>
      <c r="D138" s="40">
        <f t="shared" si="8"/>
        <v>0.001405732296296295</v>
      </c>
      <c r="E138" s="53">
        <v>0.0014087962962962951</v>
      </c>
      <c r="F138" s="28">
        <v>164</v>
      </c>
      <c r="G138" s="27">
        <v>415</v>
      </c>
      <c r="H138" s="26">
        <v>9.04</v>
      </c>
      <c r="I138" s="26">
        <v>39.03</v>
      </c>
      <c r="J138" s="28">
        <v>136</v>
      </c>
    </row>
    <row r="139" spans="2:10" ht="12.75">
      <c r="B139" s="37">
        <f t="shared" si="9"/>
        <v>9.4551</v>
      </c>
      <c r="C139" s="52">
        <v>9.47</v>
      </c>
      <c r="D139" s="40">
        <f t="shared" si="8"/>
        <v>0.0014088572962962951</v>
      </c>
      <c r="E139" s="53">
        <v>0.0014119212962962952</v>
      </c>
      <c r="F139" s="28">
        <v>163</v>
      </c>
      <c r="G139" s="27">
        <f>G138+2</f>
        <v>417</v>
      </c>
      <c r="H139" s="26">
        <v>9.08</v>
      </c>
      <c r="I139" s="26">
        <v>39.26</v>
      </c>
      <c r="J139" s="28">
        <v>137</v>
      </c>
    </row>
    <row r="140" spans="2:10" ht="12.75">
      <c r="B140" s="37">
        <f t="shared" si="9"/>
        <v>9.475100000000001</v>
      </c>
      <c r="C140" s="52">
        <v>9.49</v>
      </c>
      <c r="D140" s="40">
        <f t="shared" si="8"/>
        <v>0.0014119822962962952</v>
      </c>
      <c r="E140" s="53">
        <v>0.0014150462962962953</v>
      </c>
      <c r="F140" s="28">
        <v>162</v>
      </c>
      <c r="G140" s="27">
        <v>418</v>
      </c>
      <c r="H140" s="26">
        <v>9.12</v>
      </c>
      <c r="I140" s="26">
        <v>39.5</v>
      </c>
      <c r="J140" s="28">
        <v>138</v>
      </c>
    </row>
    <row r="141" spans="2:10" ht="12.75">
      <c r="B141" s="37">
        <f t="shared" si="9"/>
        <v>9.4951</v>
      </c>
      <c r="C141" s="52">
        <v>9.51</v>
      </c>
      <c r="D141" s="40">
        <f>E140+0.000000061</f>
        <v>0.0014151072962962953</v>
      </c>
      <c r="E141" s="53">
        <v>0.0014181712962962954</v>
      </c>
      <c r="F141" s="28">
        <v>161</v>
      </c>
      <c r="G141" s="27">
        <f>G140+2</f>
        <v>420</v>
      </c>
      <c r="H141" s="26">
        <v>9.16</v>
      </c>
      <c r="I141" s="26">
        <v>39.73</v>
      </c>
      <c r="J141" s="28">
        <v>139</v>
      </c>
    </row>
    <row r="142" spans="2:10" ht="12.75">
      <c r="B142" s="37">
        <f t="shared" si="9"/>
        <v>9.5151</v>
      </c>
      <c r="C142" s="52">
        <v>9.53</v>
      </c>
      <c r="D142" s="40">
        <f t="shared" si="8"/>
        <v>0.0014182322962962954</v>
      </c>
      <c r="E142" s="53">
        <v>0.0014212962962962955</v>
      </c>
      <c r="F142" s="28">
        <v>160</v>
      </c>
      <c r="G142" s="27">
        <v>421</v>
      </c>
      <c r="H142" s="26">
        <v>9.2</v>
      </c>
      <c r="I142" s="26">
        <v>39.96</v>
      </c>
      <c r="J142" s="28">
        <v>140</v>
      </c>
    </row>
    <row r="143" spans="2:10" ht="12.75">
      <c r="B143" s="37">
        <f t="shared" si="9"/>
        <v>9.5351</v>
      </c>
      <c r="C143" s="52">
        <v>9.55</v>
      </c>
      <c r="D143" s="40">
        <f t="shared" si="8"/>
        <v>0.0014213572962962955</v>
      </c>
      <c r="E143" s="53">
        <v>0.0014244212962962956</v>
      </c>
      <c r="F143" s="28">
        <v>159</v>
      </c>
      <c r="G143" s="27">
        <f>G142+2</f>
        <v>423</v>
      </c>
      <c r="H143" s="26">
        <v>9.24</v>
      </c>
      <c r="I143" s="26">
        <v>40.19</v>
      </c>
      <c r="J143" s="28">
        <v>141</v>
      </c>
    </row>
    <row r="144" spans="2:10" ht="12.75">
      <c r="B144" s="37">
        <f t="shared" si="9"/>
        <v>9.555100000000001</v>
      </c>
      <c r="C144" s="52">
        <v>9.58</v>
      </c>
      <c r="D144" s="40">
        <f t="shared" si="8"/>
        <v>0.0014244822962962956</v>
      </c>
      <c r="E144" s="53">
        <v>0.0014275462962962957</v>
      </c>
      <c r="F144" s="28">
        <v>158</v>
      </c>
      <c r="G144" s="27">
        <f>G143+2</f>
        <v>425</v>
      </c>
      <c r="H144" s="26">
        <v>9.28</v>
      </c>
      <c r="I144" s="26">
        <v>40.42</v>
      </c>
      <c r="J144" s="28">
        <v>142</v>
      </c>
    </row>
    <row r="145" spans="2:10" ht="12.75">
      <c r="B145" s="37">
        <f t="shared" si="9"/>
        <v>9.5851</v>
      </c>
      <c r="C145" s="52">
        <v>9.6</v>
      </c>
      <c r="D145" s="40">
        <f t="shared" si="8"/>
        <v>0.0014276072962962957</v>
      </c>
      <c r="E145" s="53">
        <v>0.0014306712962962958</v>
      </c>
      <c r="F145" s="28">
        <v>157</v>
      </c>
      <c r="G145" s="27">
        <v>426</v>
      </c>
      <c r="H145" s="26">
        <v>9.32</v>
      </c>
      <c r="I145" s="26">
        <v>40.66</v>
      </c>
      <c r="J145" s="28">
        <v>143</v>
      </c>
    </row>
    <row r="146" spans="2:10" ht="12.75">
      <c r="B146" s="37">
        <f t="shared" si="9"/>
        <v>9.6051</v>
      </c>
      <c r="C146" s="52">
        <v>9.62</v>
      </c>
      <c r="D146" s="40">
        <f t="shared" si="8"/>
        <v>0.0014307322962962958</v>
      </c>
      <c r="E146" s="53">
        <v>0.0014337962962962959</v>
      </c>
      <c r="F146" s="28">
        <v>156</v>
      </c>
      <c r="G146" s="27">
        <f>G145+2</f>
        <v>428</v>
      </c>
      <c r="H146" s="26">
        <v>9.36</v>
      </c>
      <c r="I146" s="26">
        <v>40.89</v>
      </c>
      <c r="J146" s="28">
        <v>144</v>
      </c>
    </row>
    <row r="147" spans="2:10" ht="12.75">
      <c r="B147" s="37">
        <f t="shared" si="9"/>
        <v>9.6251</v>
      </c>
      <c r="C147" s="52">
        <v>9.64</v>
      </c>
      <c r="D147" s="40">
        <f t="shared" si="8"/>
        <v>0.0014338572962962958</v>
      </c>
      <c r="E147" s="53">
        <v>0.001436921296296296</v>
      </c>
      <c r="F147" s="28">
        <v>155</v>
      </c>
      <c r="G147" s="27">
        <v>429</v>
      </c>
      <c r="H147" s="26">
        <v>9.4</v>
      </c>
      <c r="I147" s="26">
        <v>41.12</v>
      </c>
      <c r="J147" s="28">
        <v>145</v>
      </c>
    </row>
    <row r="148" spans="2:10" ht="12.75">
      <c r="B148" s="37">
        <f t="shared" si="9"/>
        <v>9.645100000000001</v>
      </c>
      <c r="C148" s="52">
        <v>9.66</v>
      </c>
      <c r="D148" s="40">
        <f t="shared" si="8"/>
        <v>0.001436982296296296</v>
      </c>
      <c r="E148" s="53">
        <v>0.001440046296296296</v>
      </c>
      <c r="F148" s="28">
        <v>154</v>
      </c>
      <c r="G148" s="27">
        <f>G147+2</f>
        <v>431</v>
      </c>
      <c r="H148" s="26">
        <v>9.44</v>
      </c>
      <c r="I148" s="26">
        <v>41.35</v>
      </c>
      <c r="J148" s="28">
        <v>146</v>
      </c>
    </row>
    <row r="149" spans="2:10" ht="12.75">
      <c r="B149" s="37">
        <f t="shared" si="9"/>
        <v>9.6651</v>
      </c>
      <c r="C149" s="52">
        <v>9.68</v>
      </c>
      <c r="D149" s="40">
        <f aca="true" t="shared" si="10" ref="D149:D154">E148+0.000000061</f>
        <v>0.001440107296296296</v>
      </c>
      <c r="E149" s="53">
        <v>0.0014431712962962961</v>
      </c>
      <c r="F149" s="28">
        <v>153</v>
      </c>
      <c r="G149" s="27">
        <v>432</v>
      </c>
      <c r="H149" s="26">
        <v>9.48</v>
      </c>
      <c r="I149" s="26">
        <v>41.58</v>
      </c>
      <c r="J149" s="28">
        <v>147</v>
      </c>
    </row>
    <row r="150" spans="2:10" ht="12.75">
      <c r="B150" s="37">
        <f t="shared" si="9"/>
        <v>9.6851</v>
      </c>
      <c r="C150" s="52">
        <v>9.7</v>
      </c>
      <c r="D150" s="40">
        <f t="shared" si="10"/>
        <v>0.0014432322962962961</v>
      </c>
      <c r="E150" s="53">
        <v>0.0014462962962962962</v>
      </c>
      <c r="F150" s="28">
        <v>152</v>
      </c>
      <c r="G150" s="27">
        <f>G149+2</f>
        <v>434</v>
      </c>
      <c r="H150" s="26">
        <v>9.52</v>
      </c>
      <c r="I150" s="26">
        <v>41.82</v>
      </c>
      <c r="J150" s="28">
        <v>148</v>
      </c>
    </row>
    <row r="151" spans="2:10" ht="12.75">
      <c r="B151" s="37">
        <f t="shared" si="9"/>
        <v>9.7051</v>
      </c>
      <c r="C151" s="52">
        <v>9.72</v>
      </c>
      <c r="D151" s="40">
        <f t="shared" si="10"/>
        <v>0.0014463572962962962</v>
      </c>
      <c r="E151" s="53">
        <v>0.0014494212962962963</v>
      </c>
      <c r="F151" s="28">
        <v>151</v>
      </c>
      <c r="G151" s="27">
        <v>435</v>
      </c>
      <c r="H151" s="26">
        <v>9.56</v>
      </c>
      <c r="I151" s="26">
        <v>42.05</v>
      </c>
      <c r="J151" s="28">
        <v>149</v>
      </c>
    </row>
    <row r="152" spans="2:10" ht="12.75">
      <c r="B152" s="37">
        <f t="shared" si="9"/>
        <v>9.725100000000001</v>
      </c>
      <c r="C152" s="50">
        <v>9.74</v>
      </c>
      <c r="D152" s="40">
        <f t="shared" si="10"/>
        <v>0.0014494822962962963</v>
      </c>
      <c r="E152" s="51">
        <v>0.0014525462962962964</v>
      </c>
      <c r="F152" s="24">
        <v>150</v>
      </c>
      <c r="G152" s="39">
        <f>G151+2</f>
        <v>437</v>
      </c>
      <c r="H152" s="25">
        <v>9.6</v>
      </c>
      <c r="I152" s="25">
        <v>42.28</v>
      </c>
      <c r="J152" s="24">
        <v>150</v>
      </c>
    </row>
    <row r="153" spans="2:10" ht="12.75">
      <c r="B153" s="37">
        <f t="shared" si="9"/>
        <v>9.7451</v>
      </c>
      <c r="C153" s="52">
        <v>9.76</v>
      </c>
      <c r="D153" s="40">
        <f t="shared" si="10"/>
        <v>0.0014526072962962964</v>
      </c>
      <c r="E153" s="53">
        <v>0.0014560185185185197</v>
      </c>
      <c r="F153" s="28">
        <v>149</v>
      </c>
      <c r="G153" s="27">
        <v>438</v>
      </c>
      <c r="H153" s="26">
        <v>9.64</v>
      </c>
      <c r="I153" s="26">
        <v>42.49</v>
      </c>
      <c r="J153" s="28">
        <v>151</v>
      </c>
    </row>
    <row r="154" spans="2:10" ht="12.75">
      <c r="B154" s="37">
        <f t="shared" si="9"/>
        <v>9.7651</v>
      </c>
      <c r="C154" s="52">
        <v>9.79</v>
      </c>
      <c r="D154" s="40">
        <f t="shared" si="10"/>
        <v>0.0014560795185185197</v>
      </c>
      <c r="E154" s="53">
        <v>0.0014594907407407419</v>
      </c>
      <c r="F154" s="28">
        <v>148</v>
      </c>
      <c r="G154" s="27">
        <f>G153+2</f>
        <v>440</v>
      </c>
      <c r="H154" s="26">
        <v>9.67</v>
      </c>
      <c r="I154" s="26">
        <v>42.7</v>
      </c>
      <c r="J154" s="28">
        <v>152</v>
      </c>
    </row>
    <row r="155" spans="2:10" ht="12.75">
      <c r="B155" s="37">
        <f t="shared" si="9"/>
        <v>9.7951</v>
      </c>
      <c r="C155" s="52">
        <v>9.81</v>
      </c>
      <c r="D155" s="40">
        <f aca="true" t="shared" si="11" ref="D155:D172">E154+0.000000061</f>
        <v>0.0014595517407407419</v>
      </c>
      <c r="E155" s="53">
        <v>0.001462962962962964</v>
      </c>
      <c r="F155" s="28">
        <v>147</v>
      </c>
      <c r="G155" s="27">
        <v>441</v>
      </c>
      <c r="H155" s="26">
        <v>9.71</v>
      </c>
      <c r="I155" s="26">
        <v>42.91</v>
      </c>
      <c r="J155" s="28">
        <v>153</v>
      </c>
    </row>
    <row r="156" spans="2:10" ht="12.75">
      <c r="B156" s="37">
        <f t="shared" si="9"/>
        <v>9.815100000000001</v>
      </c>
      <c r="C156" s="52">
        <v>9.83</v>
      </c>
      <c r="D156" s="40">
        <f t="shared" si="11"/>
        <v>0.001463023962962964</v>
      </c>
      <c r="E156" s="53">
        <v>0.0014664351851851863</v>
      </c>
      <c r="F156" s="28">
        <v>146</v>
      </c>
      <c r="G156" s="27">
        <f>G155+2</f>
        <v>443</v>
      </c>
      <c r="H156" s="26">
        <v>9.74</v>
      </c>
      <c r="I156" s="26">
        <v>43.12</v>
      </c>
      <c r="J156" s="28">
        <v>154</v>
      </c>
    </row>
    <row r="157" spans="2:10" ht="12.75">
      <c r="B157" s="37">
        <f t="shared" si="9"/>
        <v>9.8351</v>
      </c>
      <c r="C157" s="52">
        <v>9.85</v>
      </c>
      <c r="D157" s="40">
        <f t="shared" si="11"/>
        <v>0.0014664961851851863</v>
      </c>
      <c r="E157" s="53">
        <v>0.0014699074074074085</v>
      </c>
      <c r="F157" s="28">
        <v>145</v>
      </c>
      <c r="G157" s="27">
        <v>444</v>
      </c>
      <c r="H157" s="26">
        <v>9.78</v>
      </c>
      <c r="I157" s="26">
        <v>43.32</v>
      </c>
      <c r="J157" s="28">
        <v>155</v>
      </c>
    </row>
    <row r="158" spans="2:10" ht="12.75">
      <c r="B158" s="37">
        <f t="shared" si="9"/>
        <v>9.8551</v>
      </c>
      <c r="C158" s="52">
        <v>9.88</v>
      </c>
      <c r="D158" s="40">
        <f t="shared" si="11"/>
        <v>0.0014699684074074085</v>
      </c>
      <c r="E158" s="53">
        <v>0.0014733796296296307</v>
      </c>
      <c r="F158" s="28">
        <v>144</v>
      </c>
      <c r="G158" s="27">
        <v>445</v>
      </c>
      <c r="H158" s="26">
        <v>9.82</v>
      </c>
      <c r="I158" s="26">
        <v>43.53</v>
      </c>
      <c r="J158" s="28">
        <v>156</v>
      </c>
    </row>
    <row r="159" spans="2:10" ht="12.75">
      <c r="B159" s="37">
        <f t="shared" si="9"/>
        <v>9.885100000000001</v>
      </c>
      <c r="C159" s="52">
        <v>9.9</v>
      </c>
      <c r="D159" s="40">
        <f t="shared" si="11"/>
        <v>0.0014734406296296307</v>
      </c>
      <c r="E159" s="53">
        <v>0.0014768518518518529</v>
      </c>
      <c r="F159" s="28">
        <v>143</v>
      </c>
      <c r="G159" s="27">
        <f>G158+2</f>
        <v>447</v>
      </c>
      <c r="H159" s="26">
        <v>9.85</v>
      </c>
      <c r="I159" s="26">
        <v>43.74</v>
      </c>
      <c r="J159" s="28">
        <v>157</v>
      </c>
    </row>
    <row r="160" spans="2:10" ht="12.75">
      <c r="B160" s="37">
        <f t="shared" si="9"/>
        <v>9.905100000000001</v>
      </c>
      <c r="C160" s="52">
        <v>9.92</v>
      </c>
      <c r="D160" s="40">
        <f t="shared" si="11"/>
        <v>0.0014769128518518529</v>
      </c>
      <c r="E160" s="53">
        <v>0.001480324074074075</v>
      </c>
      <c r="F160" s="28">
        <v>142</v>
      </c>
      <c r="G160" s="27">
        <v>448</v>
      </c>
      <c r="H160" s="26">
        <v>9.89</v>
      </c>
      <c r="I160" s="26">
        <v>43.95</v>
      </c>
      <c r="J160" s="28">
        <v>158</v>
      </c>
    </row>
    <row r="161" spans="2:10" ht="12.75">
      <c r="B161" s="37">
        <f t="shared" si="9"/>
        <v>9.9251</v>
      </c>
      <c r="C161" s="52">
        <v>9.95</v>
      </c>
      <c r="D161" s="40">
        <f t="shared" si="11"/>
        <v>0.001480385074074075</v>
      </c>
      <c r="E161" s="53">
        <v>0.0014837962962962973</v>
      </c>
      <c r="F161" s="28">
        <v>141</v>
      </c>
      <c r="G161" s="27">
        <f>G160+2</f>
        <v>450</v>
      </c>
      <c r="H161" s="26">
        <v>9.92</v>
      </c>
      <c r="I161" s="26">
        <v>44.16</v>
      </c>
      <c r="J161" s="28">
        <v>159</v>
      </c>
    </row>
    <row r="162" spans="2:10" ht="12.75">
      <c r="B162" s="37">
        <f t="shared" si="9"/>
        <v>9.9551</v>
      </c>
      <c r="C162" s="52">
        <v>9.97</v>
      </c>
      <c r="D162" s="40">
        <f t="shared" si="11"/>
        <v>0.0014838572962962973</v>
      </c>
      <c r="E162" s="53">
        <v>0.0014872685185185195</v>
      </c>
      <c r="F162" s="28">
        <v>140</v>
      </c>
      <c r="G162" s="27">
        <v>451</v>
      </c>
      <c r="H162" s="26">
        <v>9.96</v>
      </c>
      <c r="I162" s="26">
        <v>44.37</v>
      </c>
      <c r="J162" s="28">
        <v>160</v>
      </c>
    </row>
    <row r="163" spans="2:10" ht="12.75">
      <c r="B163" s="37">
        <f t="shared" si="9"/>
        <v>9.975100000000001</v>
      </c>
      <c r="C163" s="52">
        <v>9.99</v>
      </c>
      <c r="D163" s="40">
        <f t="shared" si="11"/>
        <v>0.0014873295185185195</v>
      </c>
      <c r="E163" s="53">
        <v>0.0014907407407407417</v>
      </c>
      <c r="F163" s="28">
        <v>139</v>
      </c>
      <c r="G163" s="27">
        <v>452</v>
      </c>
      <c r="H163" s="26">
        <v>10</v>
      </c>
      <c r="I163" s="26">
        <v>44.58</v>
      </c>
      <c r="J163" s="28">
        <v>161</v>
      </c>
    </row>
    <row r="164" spans="2:10" ht="12.75">
      <c r="B164" s="37">
        <f t="shared" si="9"/>
        <v>9.9951</v>
      </c>
      <c r="C164" s="52">
        <v>10.01</v>
      </c>
      <c r="D164" s="40">
        <f t="shared" si="11"/>
        <v>0.0014908017407407417</v>
      </c>
      <c r="E164" s="53">
        <v>0.001494212962962964</v>
      </c>
      <c r="F164" s="28">
        <v>138</v>
      </c>
      <c r="G164" s="27">
        <f>G163+2</f>
        <v>454</v>
      </c>
      <c r="H164" s="26">
        <v>10.03</v>
      </c>
      <c r="I164" s="26">
        <v>44.79</v>
      </c>
      <c r="J164" s="28">
        <v>162</v>
      </c>
    </row>
    <row r="165" spans="2:10" ht="12.75">
      <c r="B165" s="37">
        <f t="shared" si="9"/>
        <v>10.0151</v>
      </c>
      <c r="C165" s="52">
        <v>10.04</v>
      </c>
      <c r="D165" s="40">
        <f t="shared" si="11"/>
        <v>0.0014942739629629639</v>
      </c>
      <c r="E165" s="53">
        <v>0.001497685185185186</v>
      </c>
      <c r="F165" s="28">
        <v>137</v>
      </c>
      <c r="G165" s="27">
        <v>455</v>
      </c>
      <c r="H165" s="26">
        <v>10.07</v>
      </c>
      <c r="I165" s="26">
        <v>44.99</v>
      </c>
      <c r="J165" s="28">
        <v>163</v>
      </c>
    </row>
    <row r="166" spans="2:10" ht="12.75">
      <c r="B166" s="37">
        <f t="shared" si="9"/>
        <v>10.0451</v>
      </c>
      <c r="C166" s="52">
        <v>10.06</v>
      </c>
      <c r="D166" s="40">
        <f t="shared" si="11"/>
        <v>0.001497746185185186</v>
      </c>
      <c r="E166" s="53">
        <v>0.0015011574074074083</v>
      </c>
      <c r="F166" s="28">
        <v>136</v>
      </c>
      <c r="G166" s="27">
        <f>G165+2</f>
        <v>457</v>
      </c>
      <c r="H166" s="26">
        <v>10.1</v>
      </c>
      <c r="I166" s="26">
        <v>45.2</v>
      </c>
      <c r="J166" s="28">
        <v>164</v>
      </c>
    </row>
    <row r="167" spans="2:10" ht="12.75">
      <c r="B167" s="37">
        <f t="shared" si="9"/>
        <v>10.065100000000001</v>
      </c>
      <c r="C167" s="52">
        <v>10.08</v>
      </c>
      <c r="D167" s="40">
        <f t="shared" si="11"/>
        <v>0.0015012184074074083</v>
      </c>
      <c r="E167" s="53">
        <v>0.0015046296296296305</v>
      </c>
      <c r="F167" s="28">
        <v>135</v>
      </c>
      <c r="G167" s="27">
        <v>458</v>
      </c>
      <c r="H167" s="26">
        <v>10.14</v>
      </c>
      <c r="I167" s="26">
        <v>45.41</v>
      </c>
      <c r="J167" s="28">
        <v>165</v>
      </c>
    </row>
    <row r="168" spans="2:10" ht="12.75">
      <c r="B168" s="37">
        <f t="shared" si="9"/>
        <v>10.0851</v>
      </c>
      <c r="C168" s="52">
        <v>10.1</v>
      </c>
      <c r="D168" s="40">
        <f t="shared" si="11"/>
        <v>0.0015046906296296305</v>
      </c>
      <c r="E168" s="53">
        <v>0.0015081018518518527</v>
      </c>
      <c r="F168" s="28">
        <v>134</v>
      </c>
      <c r="G168" s="27">
        <v>459</v>
      </c>
      <c r="H168" s="26">
        <v>10.18</v>
      </c>
      <c r="I168" s="26">
        <v>45.62</v>
      </c>
      <c r="J168" s="28">
        <v>166</v>
      </c>
    </row>
    <row r="169" spans="2:10" ht="12.75">
      <c r="B169" s="37">
        <f t="shared" si="9"/>
        <v>10.1051</v>
      </c>
      <c r="C169" s="52">
        <v>10.13</v>
      </c>
      <c r="D169" s="40">
        <f t="shared" si="11"/>
        <v>0.0015081628518518527</v>
      </c>
      <c r="E169" s="53">
        <v>0.001511574074074075</v>
      </c>
      <c r="F169" s="28">
        <v>133</v>
      </c>
      <c r="G169" s="27">
        <f>G168+2</f>
        <v>461</v>
      </c>
      <c r="H169" s="26">
        <v>10.21</v>
      </c>
      <c r="I169" s="26">
        <v>45.83</v>
      </c>
      <c r="J169" s="28">
        <v>167</v>
      </c>
    </row>
    <row r="170" spans="2:10" ht="12.75">
      <c r="B170" s="37">
        <f t="shared" si="9"/>
        <v>10.135100000000001</v>
      </c>
      <c r="C170" s="52">
        <v>10.15</v>
      </c>
      <c r="D170" s="40">
        <f t="shared" si="11"/>
        <v>0.0015116350740740749</v>
      </c>
      <c r="E170" s="53">
        <v>0.001515046296296297</v>
      </c>
      <c r="F170" s="28">
        <v>132</v>
      </c>
      <c r="G170" s="27">
        <v>462</v>
      </c>
      <c r="H170" s="26">
        <v>10.25</v>
      </c>
      <c r="I170" s="26">
        <v>46.04</v>
      </c>
      <c r="J170" s="28">
        <v>168</v>
      </c>
    </row>
    <row r="171" spans="2:10" ht="12.75">
      <c r="B171" s="37">
        <f t="shared" si="9"/>
        <v>10.155100000000001</v>
      </c>
      <c r="C171" s="52">
        <v>10.17</v>
      </c>
      <c r="D171" s="40">
        <f t="shared" si="11"/>
        <v>0.001515107296296297</v>
      </c>
      <c r="E171" s="53">
        <v>0.0015185185185185193</v>
      </c>
      <c r="F171" s="28">
        <v>131</v>
      </c>
      <c r="G171" s="27">
        <f>G170+2</f>
        <v>464</v>
      </c>
      <c r="H171" s="26">
        <v>10.28</v>
      </c>
      <c r="I171" s="26">
        <v>46.25</v>
      </c>
      <c r="J171" s="28">
        <v>169</v>
      </c>
    </row>
    <row r="172" spans="2:10" ht="12.75">
      <c r="B172" s="37">
        <f t="shared" si="9"/>
        <v>10.1751</v>
      </c>
      <c r="C172" s="52">
        <v>10.2</v>
      </c>
      <c r="D172" s="40">
        <f t="shared" si="11"/>
        <v>0.0015185795185185193</v>
      </c>
      <c r="E172" s="53">
        <v>0.0015219907407407415</v>
      </c>
      <c r="F172" s="28">
        <v>130</v>
      </c>
      <c r="G172" s="27">
        <v>465</v>
      </c>
      <c r="H172" s="26">
        <v>10.32</v>
      </c>
      <c r="I172" s="26">
        <v>46.46</v>
      </c>
      <c r="J172" s="28">
        <v>170</v>
      </c>
    </row>
    <row r="173" spans="2:10" ht="12.75">
      <c r="B173" s="37">
        <f t="shared" si="9"/>
        <v>10.2051</v>
      </c>
      <c r="C173" s="52">
        <v>10.22</v>
      </c>
      <c r="D173" s="40">
        <f>E172+0.000000061</f>
        <v>0.0015220517407407415</v>
      </c>
      <c r="E173" s="53">
        <v>0.0015254629629629637</v>
      </c>
      <c r="F173" s="28">
        <v>129</v>
      </c>
      <c r="G173" s="27">
        <v>466</v>
      </c>
      <c r="H173" s="26">
        <v>10.36</v>
      </c>
      <c r="I173" s="26">
        <v>46.66</v>
      </c>
      <c r="J173" s="28">
        <v>171</v>
      </c>
    </row>
    <row r="174" spans="2:10" ht="12.75">
      <c r="B174" s="37">
        <f t="shared" si="9"/>
        <v>10.225100000000001</v>
      </c>
      <c r="C174" s="52">
        <v>10.24</v>
      </c>
      <c r="D174" s="40">
        <f aca="true" t="shared" si="12" ref="D174:D192">E173+0.000000061</f>
        <v>0.0015255239629629637</v>
      </c>
      <c r="E174" s="53">
        <v>0.001528935185185186</v>
      </c>
      <c r="F174" s="28">
        <v>128</v>
      </c>
      <c r="G174" s="27">
        <f>G173+2</f>
        <v>468</v>
      </c>
      <c r="H174" s="26">
        <v>10.39</v>
      </c>
      <c r="I174" s="26">
        <v>46.87</v>
      </c>
      <c r="J174" s="28">
        <v>172</v>
      </c>
    </row>
    <row r="175" spans="2:10" ht="12.75">
      <c r="B175" s="37">
        <f t="shared" si="9"/>
        <v>10.2451</v>
      </c>
      <c r="C175" s="52">
        <v>10.26</v>
      </c>
      <c r="D175" s="40">
        <f t="shared" si="12"/>
        <v>0.001528996185185186</v>
      </c>
      <c r="E175" s="53">
        <v>0.0015324074074074081</v>
      </c>
      <c r="F175" s="28">
        <v>127</v>
      </c>
      <c r="G175" s="27">
        <v>469</v>
      </c>
      <c r="H175" s="26">
        <v>10.43</v>
      </c>
      <c r="I175" s="26">
        <v>47.08</v>
      </c>
      <c r="J175" s="28">
        <v>173</v>
      </c>
    </row>
    <row r="176" spans="2:10" ht="12.75">
      <c r="B176" s="37">
        <f t="shared" si="9"/>
        <v>10.2651</v>
      </c>
      <c r="C176" s="52">
        <v>10.29</v>
      </c>
      <c r="D176" s="40">
        <f t="shared" si="12"/>
        <v>0.001532468407407408</v>
      </c>
      <c r="E176" s="53">
        <v>0.0015358796296296303</v>
      </c>
      <c r="F176" s="28">
        <v>126</v>
      </c>
      <c r="G176" s="27">
        <f>G175+2</f>
        <v>471</v>
      </c>
      <c r="H176" s="26">
        <v>10.46</v>
      </c>
      <c r="I176" s="26">
        <v>47.29</v>
      </c>
      <c r="J176" s="28">
        <v>174</v>
      </c>
    </row>
    <row r="177" spans="2:10" ht="12.75">
      <c r="B177" s="37">
        <f t="shared" si="9"/>
        <v>10.2951</v>
      </c>
      <c r="C177" s="52">
        <v>10.31</v>
      </c>
      <c r="D177" s="40">
        <f t="shared" si="12"/>
        <v>0.0015359406296296303</v>
      </c>
      <c r="E177" s="53">
        <v>0.0015393518518518525</v>
      </c>
      <c r="F177" s="28">
        <v>125</v>
      </c>
      <c r="G177" s="27">
        <v>472</v>
      </c>
      <c r="H177" s="26">
        <v>10.5</v>
      </c>
      <c r="I177" s="26">
        <v>47.5</v>
      </c>
      <c r="J177" s="28">
        <v>175</v>
      </c>
    </row>
    <row r="178" spans="2:10" ht="12.75">
      <c r="B178" s="37">
        <f t="shared" si="9"/>
        <v>10.315100000000001</v>
      </c>
      <c r="C178" s="52">
        <v>10.33</v>
      </c>
      <c r="D178" s="40">
        <f t="shared" si="12"/>
        <v>0.0015394128518518525</v>
      </c>
      <c r="E178" s="53">
        <v>0.0015428240740740747</v>
      </c>
      <c r="F178" s="28">
        <v>124</v>
      </c>
      <c r="G178" s="27">
        <f>G177+2</f>
        <v>474</v>
      </c>
      <c r="H178" s="26">
        <v>10.54</v>
      </c>
      <c r="I178" s="26">
        <v>47.71</v>
      </c>
      <c r="J178" s="28">
        <v>176</v>
      </c>
    </row>
    <row r="179" spans="2:10" ht="12.75">
      <c r="B179" s="37">
        <f t="shared" si="9"/>
        <v>10.3351</v>
      </c>
      <c r="C179" s="52">
        <v>10.36</v>
      </c>
      <c r="D179" s="40">
        <f t="shared" si="12"/>
        <v>0.0015428850740740747</v>
      </c>
      <c r="E179" s="53">
        <v>0.001546296296296297</v>
      </c>
      <c r="F179" s="28">
        <v>123</v>
      </c>
      <c r="G179" s="27">
        <v>475</v>
      </c>
      <c r="H179" s="26">
        <v>10.57</v>
      </c>
      <c r="I179" s="26">
        <v>47.92</v>
      </c>
      <c r="J179" s="28">
        <v>177</v>
      </c>
    </row>
    <row r="180" spans="2:10" ht="12.75">
      <c r="B180" s="37">
        <f t="shared" si="9"/>
        <v>10.3651</v>
      </c>
      <c r="C180" s="52">
        <v>10.38</v>
      </c>
      <c r="D180" s="40">
        <f t="shared" si="12"/>
        <v>0.001546357296296297</v>
      </c>
      <c r="E180" s="53">
        <v>0.0015497685185185191</v>
      </c>
      <c r="F180" s="28">
        <v>122</v>
      </c>
      <c r="G180" s="27">
        <v>476</v>
      </c>
      <c r="H180" s="26">
        <v>10.61</v>
      </c>
      <c r="I180" s="26">
        <v>48.13</v>
      </c>
      <c r="J180" s="28">
        <v>178</v>
      </c>
    </row>
    <row r="181" spans="2:10" ht="12.75">
      <c r="B181" s="37">
        <f t="shared" si="9"/>
        <v>10.385100000000001</v>
      </c>
      <c r="C181" s="52">
        <v>10.4</v>
      </c>
      <c r="D181" s="40">
        <f t="shared" si="12"/>
        <v>0.001549829518518519</v>
      </c>
      <c r="E181" s="53">
        <v>0.0015532407407407413</v>
      </c>
      <c r="F181" s="28">
        <v>121</v>
      </c>
      <c r="G181" s="27">
        <f>G180+2</f>
        <v>478</v>
      </c>
      <c r="H181" s="26">
        <v>10.64</v>
      </c>
      <c r="I181" s="26">
        <v>48.34</v>
      </c>
      <c r="J181" s="28">
        <v>179</v>
      </c>
    </row>
    <row r="182" spans="2:10" ht="12.75">
      <c r="B182" s="37">
        <f t="shared" si="9"/>
        <v>10.405100000000001</v>
      </c>
      <c r="C182" s="52">
        <v>10.42</v>
      </c>
      <c r="D182" s="40">
        <f t="shared" si="12"/>
        <v>0.0015533017407407413</v>
      </c>
      <c r="E182" s="53">
        <v>0.0015567129629629635</v>
      </c>
      <c r="F182" s="28">
        <v>120</v>
      </c>
      <c r="G182" s="27">
        <v>479</v>
      </c>
      <c r="H182" s="26">
        <v>10.68</v>
      </c>
      <c r="I182" s="26">
        <v>48.54</v>
      </c>
      <c r="J182" s="28">
        <v>180</v>
      </c>
    </row>
    <row r="183" spans="2:10" ht="12.75">
      <c r="B183" s="37">
        <f t="shared" si="9"/>
        <v>10.4251</v>
      </c>
      <c r="C183" s="52">
        <v>10.45</v>
      </c>
      <c r="D183" s="40">
        <f t="shared" si="12"/>
        <v>0.0015567739629629635</v>
      </c>
      <c r="E183" s="53">
        <v>0.0015601851851851857</v>
      </c>
      <c r="F183" s="28">
        <v>119</v>
      </c>
      <c r="G183" s="27">
        <f>G182+2</f>
        <v>481</v>
      </c>
      <c r="H183" s="26">
        <v>10.72</v>
      </c>
      <c r="I183" s="26">
        <v>48.75</v>
      </c>
      <c r="J183" s="28">
        <v>181</v>
      </c>
    </row>
    <row r="184" spans="2:10" ht="12.75">
      <c r="B184" s="37">
        <f t="shared" si="9"/>
        <v>10.4551</v>
      </c>
      <c r="C184" s="52">
        <v>10.47</v>
      </c>
      <c r="D184" s="40">
        <f t="shared" si="12"/>
        <v>0.0015602461851851857</v>
      </c>
      <c r="E184" s="53">
        <v>0.001563657407407408</v>
      </c>
      <c r="F184" s="28">
        <v>118</v>
      </c>
      <c r="G184" s="27">
        <v>482</v>
      </c>
      <c r="H184" s="26">
        <v>10.75</v>
      </c>
      <c r="I184" s="26">
        <v>48.96</v>
      </c>
      <c r="J184" s="28">
        <v>182</v>
      </c>
    </row>
    <row r="185" spans="2:10" ht="12.75">
      <c r="B185" s="37">
        <f t="shared" si="9"/>
        <v>10.475100000000001</v>
      </c>
      <c r="C185" s="52">
        <v>10.49</v>
      </c>
      <c r="D185" s="40">
        <f t="shared" si="12"/>
        <v>0.001563718407407408</v>
      </c>
      <c r="E185" s="53">
        <v>0.0015671296296296301</v>
      </c>
      <c r="F185" s="28">
        <v>117</v>
      </c>
      <c r="G185" s="27">
        <v>483</v>
      </c>
      <c r="H185" s="26">
        <v>10.79</v>
      </c>
      <c r="I185" s="26">
        <v>49.17</v>
      </c>
      <c r="J185" s="28">
        <v>183</v>
      </c>
    </row>
    <row r="186" spans="2:10" ht="12.75">
      <c r="B186" s="37">
        <f t="shared" si="9"/>
        <v>10.4951</v>
      </c>
      <c r="C186" s="52">
        <v>10.52</v>
      </c>
      <c r="D186" s="40">
        <f t="shared" si="12"/>
        <v>0.00156719062962963</v>
      </c>
      <c r="E186" s="53">
        <v>0.0015706018518518523</v>
      </c>
      <c r="F186" s="28">
        <v>116</v>
      </c>
      <c r="G186" s="27">
        <f>G185+2</f>
        <v>485</v>
      </c>
      <c r="H186" s="26">
        <v>10.82</v>
      </c>
      <c r="I186" s="26">
        <v>49.38</v>
      </c>
      <c r="J186" s="28">
        <v>184</v>
      </c>
    </row>
    <row r="187" spans="2:10" ht="12.75">
      <c r="B187" s="37">
        <f t="shared" si="9"/>
        <v>10.5251</v>
      </c>
      <c r="C187" s="52">
        <v>10.54</v>
      </c>
      <c r="D187" s="40">
        <f t="shared" si="12"/>
        <v>0.0015706628518518523</v>
      </c>
      <c r="E187" s="53">
        <v>0.0015740740740740745</v>
      </c>
      <c r="F187" s="28">
        <v>115</v>
      </c>
      <c r="G187" s="27">
        <v>486</v>
      </c>
      <c r="H187" s="26">
        <v>10.86</v>
      </c>
      <c r="I187" s="26">
        <v>49.59</v>
      </c>
      <c r="J187" s="28">
        <v>185</v>
      </c>
    </row>
    <row r="188" spans="2:10" ht="12.75">
      <c r="B188" s="37">
        <f t="shared" si="9"/>
        <v>10.5451</v>
      </c>
      <c r="C188" s="52">
        <v>10.56</v>
      </c>
      <c r="D188" s="40">
        <f t="shared" si="12"/>
        <v>0.0015741350740740745</v>
      </c>
      <c r="E188" s="53">
        <v>0.0015775462962962967</v>
      </c>
      <c r="F188" s="28">
        <v>114</v>
      </c>
      <c r="G188" s="27">
        <f>G187+2</f>
        <v>488</v>
      </c>
      <c r="H188" s="26">
        <v>10.9</v>
      </c>
      <c r="I188" s="26">
        <v>49.8</v>
      </c>
      <c r="J188" s="28">
        <v>186</v>
      </c>
    </row>
    <row r="189" spans="2:10" ht="12.75">
      <c r="B189" s="37">
        <f t="shared" si="9"/>
        <v>10.565100000000001</v>
      </c>
      <c r="C189" s="52">
        <v>10.58</v>
      </c>
      <c r="D189" s="40">
        <f t="shared" si="12"/>
        <v>0.0015776072962962967</v>
      </c>
      <c r="E189" s="53">
        <v>0.001581018518518519</v>
      </c>
      <c r="F189" s="28">
        <v>113</v>
      </c>
      <c r="G189" s="27">
        <v>489</v>
      </c>
      <c r="H189" s="26">
        <v>10.93</v>
      </c>
      <c r="I189" s="26">
        <v>50.01</v>
      </c>
      <c r="J189" s="28">
        <v>187</v>
      </c>
    </row>
    <row r="190" spans="2:10" ht="12.75">
      <c r="B190" s="37">
        <f t="shared" si="9"/>
        <v>10.5851</v>
      </c>
      <c r="C190" s="52">
        <v>10.61</v>
      </c>
      <c r="D190" s="40">
        <f t="shared" si="12"/>
        <v>0.001581079518518519</v>
      </c>
      <c r="E190" s="53">
        <v>0.0015844907407407411</v>
      </c>
      <c r="F190" s="28">
        <v>112</v>
      </c>
      <c r="G190" s="27">
        <v>490</v>
      </c>
      <c r="H190" s="26">
        <v>10.97</v>
      </c>
      <c r="I190" s="26">
        <v>50.21</v>
      </c>
      <c r="J190" s="28">
        <v>188</v>
      </c>
    </row>
    <row r="191" spans="2:10" ht="12.75">
      <c r="B191" s="37">
        <f t="shared" si="9"/>
        <v>10.6151</v>
      </c>
      <c r="C191" s="52">
        <v>10.63</v>
      </c>
      <c r="D191" s="40">
        <f t="shared" si="12"/>
        <v>0.0015845517407407411</v>
      </c>
      <c r="E191" s="53">
        <v>0.0015879629629629633</v>
      </c>
      <c r="F191" s="28">
        <v>111</v>
      </c>
      <c r="G191" s="27">
        <f>G190+2</f>
        <v>492</v>
      </c>
      <c r="H191" s="26">
        <v>11</v>
      </c>
      <c r="I191" s="26">
        <v>50.42</v>
      </c>
      <c r="J191" s="28">
        <v>189</v>
      </c>
    </row>
    <row r="192" spans="2:10" ht="12.75">
      <c r="B192" s="37">
        <f t="shared" si="9"/>
        <v>10.635100000000001</v>
      </c>
      <c r="C192" s="52">
        <v>10.65</v>
      </c>
      <c r="D192" s="40">
        <f t="shared" si="12"/>
        <v>0.0015880239629629633</v>
      </c>
      <c r="E192" s="53">
        <v>0.0015914351851851855</v>
      </c>
      <c r="F192" s="28">
        <v>110</v>
      </c>
      <c r="G192" s="27">
        <v>493</v>
      </c>
      <c r="H192" s="26">
        <v>11.04</v>
      </c>
      <c r="I192" s="26">
        <v>50.63</v>
      </c>
      <c r="J192" s="28">
        <v>190</v>
      </c>
    </row>
    <row r="193" spans="2:10" ht="12.75">
      <c r="B193" s="37">
        <f t="shared" si="9"/>
        <v>10.655100000000001</v>
      </c>
      <c r="C193" s="52">
        <v>10.67</v>
      </c>
      <c r="D193" s="40">
        <f>E192+0.000000061</f>
        <v>0.0015914961851851855</v>
      </c>
      <c r="E193" s="53">
        <v>0.0015949074074074077</v>
      </c>
      <c r="F193" s="28">
        <v>109</v>
      </c>
      <c r="G193" s="27">
        <f>G192+2</f>
        <v>495</v>
      </c>
      <c r="H193" s="26">
        <v>11.08</v>
      </c>
      <c r="I193" s="26">
        <v>50.84</v>
      </c>
      <c r="J193" s="28">
        <v>191</v>
      </c>
    </row>
    <row r="194" spans="2:10" ht="12.75">
      <c r="B194" s="37">
        <f t="shared" si="9"/>
        <v>10.6751</v>
      </c>
      <c r="C194" s="52">
        <v>10.7</v>
      </c>
      <c r="D194" s="40">
        <f aca="true" t="shared" si="13" ref="D194:D212">E193+0.000000061</f>
        <v>0.0015949684074074077</v>
      </c>
      <c r="E194" s="53">
        <v>0.00159837962962963</v>
      </c>
      <c r="F194" s="28">
        <v>108</v>
      </c>
      <c r="G194" s="27">
        <v>496</v>
      </c>
      <c r="H194" s="26">
        <v>11.11</v>
      </c>
      <c r="I194" s="26">
        <v>51.05</v>
      </c>
      <c r="J194" s="28">
        <v>192</v>
      </c>
    </row>
    <row r="195" spans="2:10" ht="12.75">
      <c r="B195" s="37">
        <f t="shared" si="9"/>
        <v>10.7051</v>
      </c>
      <c r="C195" s="52">
        <v>10.72</v>
      </c>
      <c r="D195" s="40">
        <f t="shared" si="13"/>
        <v>0.00159844062962963</v>
      </c>
      <c r="E195" s="53">
        <v>0.0016018518518518521</v>
      </c>
      <c r="F195" s="28">
        <v>107</v>
      </c>
      <c r="G195" s="27">
        <v>497</v>
      </c>
      <c r="H195" s="26">
        <v>11.15</v>
      </c>
      <c r="I195" s="26">
        <v>51.26</v>
      </c>
      <c r="J195" s="28">
        <v>193</v>
      </c>
    </row>
    <row r="196" spans="2:10" ht="12.75">
      <c r="B196" s="37">
        <f t="shared" si="9"/>
        <v>10.725100000000001</v>
      </c>
      <c r="C196" s="52">
        <v>10.74</v>
      </c>
      <c r="D196" s="40">
        <f t="shared" si="13"/>
        <v>0.0016019128518518521</v>
      </c>
      <c r="E196" s="53">
        <v>0.0016053240740740743</v>
      </c>
      <c r="F196" s="28">
        <v>106</v>
      </c>
      <c r="G196" s="27">
        <f>G195+2</f>
        <v>499</v>
      </c>
      <c r="H196" s="26">
        <v>11.18</v>
      </c>
      <c r="I196" s="26">
        <v>51.47</v>
      </c>
      <c r="J196" s="28">
        <v>194</v>
      </c>
    </row>
    <row r="197" spans="2:10" ht="12.75">
      <c r="B197" s="37">
        <f aca="true" t="shared" si="14" ref="B197:B260">C196+0.0051</f>
        <v>10.7451</v>
      </c>
      <c r="C197" s="52">
        <v>10.77</v>
      </c>
      <c r="D197" s="40">
        <f t="shared" si="13"/>
        <v>0.0016053850740740743</v>
      </c>
      <c r="E197" s="53">
        <v>0.0016087962962962965</v>
      </c>
      <c r="F197" s="28">
        <v>105</v>
      </c>
      <c r="G197" s="27">
        <v>500</v>
      </c>
      <c r="H197" s="26">
        <v>11.22</v>
      </c>
      <c r="I197" s="26">
        <v>51.68</v>
      </c>
      <c r="J197" s="28">
        <v>195</v>
      </c>
    </row>
    <row r="198" spans="2:10" ht="12.75">
      <c r="B198" s="37">
        <f t="shared" si="14"/>
        <v>10.7751</v>
      </c>
      <c r="C198" s="52">
        <v>10.79</v>
      </c>
      <c r="D198" s="40">
        <f t="shared" si="13"/>
        <v>0.0016088572962962965</v>
      </c>
      <c r="E198" s="53">
        <v>0.0016122685185185187</v>
      </c>
      <c r="F198" s="28">
        <v>104</v>
      </c>
      <c r="G198" s="27">
        <f>G197+2</f>
        <v>502</v>
      </c>
      <c r="H198" s="26">
        <v>11.26</v>
      </c>
      <c r="I198" s="26">
        <v>51.88</v>
      </c>
      <c r="J198" s="28">
        <v>196</v>
      </c>
    </row>
    <row r="199" spans="2:10" ht="12.75">
      <c r="B199" s="37">
        <f t="shared" si="14"/>
        <v>10.7951</v>
      </c>
      <c r="C199" s="52">
        <v>10.81</v>
      </c>
      <c r="D199" s="40">
        <f t="shared" si="13"/>
        <v>0.0016123295185185187</v>
      </c>
      <c r="E199" s="53">
        <v>0.001615740740740741</v>
      </c>
      <c r="F199" s="28">
        <v>103</v>
      </c>
      <c r="G199" s="27">
        <v>503</v>
      </c>
      <c r="H199" s="26">
        <v>11.29</v>
      </c>
      <c r="I199" s="26">
        <v>52.09</v>
      </c>
      <c r="J199" s="28">
        <v>197</v>
      </c>
    </row>
    <row r="200" spans="2:10" ht="12.75">
      <c r="B200" s="37">
        <f t="shared" si="14"/>
        <v>10.815100000000001</v>
      </c>
      <c r="C200" s="52">
        <v>10.83</v>
      </c>
      <c r="D200" s="40">
        <f t="shared" si="13"/>
        <v>0.001615801740740741</v>
      </c>
      <c r="E200" s="53">
        <v>0.0016192129629629631</v>
      </c>
      <c r="F200" s="28">
        <v>102</v>
      </c>
      <c r="G200" s="27">
        <v>504</v>
      </c>
      <c r="H200" s="26">
        <v>11.33</v>
      </c>
      <c r="I200" s="26">
        <v>52.3</v>
      </c>
      <c r="J200" s="28">
        <v>198</v>
      </c>
    </row>
    <row r="201" spans="2:10" ht="12.75">
      <c r="B201" s="37">
        <f t="shared" si="14"/>
        <v>10.8351</v>
      </c>
      <c r="C201" s="52">
        <v>10.86</v>
      </c>
      <c r="D201" s="40">
        <f t="shared" si="13"/>
        <v>0.0016192739629629631</v>
      </c>
      <c r="E201" s="53">
        <v>0.0016226851851851853</v>
      </c>
      <c r="F201" s="28">
        <v>101</v>
      </c>
      <c r="G201" s="27">
        <f>G200+2</f>
        <v>506</v>
      </c>
      <c r="H201" s="26">
        <v>11.36</v>
      </c>
      <c r="I201" s="26">
        <v>52.51</v>
      </c>
      <c r="J201" s="28">
        <v>199</v>
      </c>
    </row>
    <row r="202" spans="2:10" ht="12.75">
      <c r="B202" s="37">
        <f t="shared" si="14"/>
        <v>10.8651</v>
      </c>
      <c r="C202" s="50">
        <v>10.88</v>
      </c>
      <c r="D202" s="40">
        <f t="shared" si="13"/>
        <v>0.0016227461851851853</v>
      </c>
      <c r="E202" s="51">
        <v>0.0016261574074074075</v>
      </c>
      <c r="F202" s="24">
        <v>100</v>
      </c>
      <c r="G202" s="39">
        <v>507</v>
      </c>
      <c r="H202" s="25">
        <v>11.4</v>
      </c>
      <c r="I202" s="25">
        <v>52.72</v>
      </c>
      <c r="J202" s="24">
        <v>200</v>
      </c>
    </row>
    <row r="203" spans="2:10" ht="12.75">
      <c r="B203" s="37">
        <f t="shared" si="14"/>
        <v>10.885100000000001</v>
      </c>
      <c r="C203" s="52">
        <v>10.91</v>
      </c>
      <c r="D203" s="40">
        <f t="shared" si="13"/>
        <v>0.0016262184074074075</v>
      </c>
      <c r="E203" s="53">
        <v>0.0016299768518518477</v>
      </c>
      <c r="F203" s="28">
        <v>99</v>
      </c>
      <c r="G203" s="27">
        <v>508</v>
      </c>
      <c r="H203" s="26">
        <v>11.43</v>
      </c>
      <c r="I203" s="26">
        <v>52.91</v>
      </c>
      <c r="J203" s="28">
        <v>201</v>
      </c>
    </row>
    <row r="204" spans="2:10" ht="12.75">
      <c r="B204" s="37">
        <f t="shared" si="14"/>
        <v>10.9151</v>
      </c>
      <c r="C204" s="52">
        <v>10.93</v>
      </c>
      <c r="D204" s="40">
        <f t="shared" si="13"/>
        <v>0.0016300378518518477</v>
      </c>
      <c r="E204" s="53">
        <v>0.0016337962962962923</v>
      </c>
      <c r="F204" s="28">
        <v>98</v>
      </c>
      <c r="G204" s="27">
        <f>G203+2</f>
        <v>510</v>
      </c>
      <c r="H204" s="26">
        <v>11.46</v>
      </c>
      <c r="I204" s="26">
        <v>53.09</v>
      </c>
      <c r="J204" s="28">
        <v>202</v>
      </c>
    </row>
    <row r="205" spans="2:10" ht="12.75">
      <c r="B205" s="37">
        <f t="shared" si="14"/>
        <v>10.9351</v>
      </c>
      <c r="C205" s="52">
        <v>10.96</v>
      </c>
      <c r="D205" s="40">
        <f t="shared" si="13"/>
        <v>0.0016338572962962923</v>
      </c>
      <c r="E205" s="53">
        <v>0.0016376157407407368</v>
      </c>
      <c r="F205" s="28">
        <v>97</v>
      </c>
      <c r="G205" s="27">
        <v>511</v>
      </c>
      <c r="H205" s="26">
        <v>11.5</v>
      </c>
      <c r="I205" s="26">
        <v>53.28</v>
      </c>
      <c r="J205" s="28">
        <v>203</v>
      </c>
    </row>
    <row r="206" spans="2:10" ht="12.75">
      <c r="B206" s="37">
        <f t="shared" si="14"/>
        <v>10.965100000000001</v>
      </c>
      <c r="C206" s="52">
        <v>10.98</v>
      </c>
      <c r="D206" s="40">
        <f t="shared" si="13"/>
        <v>0.0016376767407407368</v>
      </c>
      <c r="E206" s="53">
        <v>0.0016414351851851813</v>
      </c>
      <c r="F206" s="28">
        <v>96</v>
      </c>
      <c r="G206" s="27">
        <v>512</v>
      </c>
      <c r="H206" s="26">
        <v>11.53</v>
      </c>
      <c r="I206" s="26">
        <v>53.46</v>
      </c>
      <c r="J206" s="28">
        <v>204</v>
      </c>
    </row>
    <row r="207" spans="2:10" ht="12.75">
      <c r="B207" s="37">
        <f t="shared" si="14"/>
        <v>10.985100000000001</v>
      </c>
      <c r="C207" s="52">
        <v>11.01</v>
      </c>
      <c r="D207" s="40">
        <f t="shared" si="13"/>
        <v>0.0016414961851851813</v>
      </c>
      <c r="E207" s="53">
        <v>0.0016452546296296259</v>
      </c>
      <c r="F207" s="28">
        <v>95</v>
      </c>
      <c r="G207" s="27">
        <v>513</v>
      </c>
      <c r="H207" s="26">
        <v>11.56</v>
      </c>
      <c r="I207" s="26">
        <v>53.65</v>
      </c>
      <c r="J207" s="28">
        <v>205</v>
      </c>
    </row>
    <row r="208" spans="2:10" ht="12.75">
      <c r="B208" s="37">
        <f t="shared" si="14"/>
        <v>11.0151</v>
      </c>
      <c r="C208" s="52">
        <v>11.03</v>
      </c>
      <c r="D208" s="40">
        <f t="shared" si="13"/>
        <v>0.0016453156296296258</v>
      </c>
      <c r="E208" s="53">
        <v>0.0016490740740740704</v>
      </c>
      <c r="F208" s="28">
        <v>94</v>
      </c>
      <c r="G208" s="27">
        <v>514</v>
      </c>
      <c r="H208" s="26">
        <v>11.59</v>
      </c>
      <c r="I208" s="26">
        <v>53.83</v>
      </c>
      <c r="J208" s="28">
        <v>206</v>
      </c>
    </row>
    <row r="209" spans="2:10" ht="12.75">
      <c r="B209" s="37">
        <f t="shared" si="14"/>
        <v>11.0351</v>
      </c>
      <c r="C209" s="52">
        <v>11.06</v>
      </c>
      <c r="D209" s="40">
        <f t="shared" si="13"/>
        <v>0.0016491350740740704</v>
      </c>
      <c r="E209" s="53">
        <v>0.001652893518518515</v>
      </c>
      <c r="F209" s="28">
        <v>93</v>
      </c>
      <c r="G209" s="27">
        <f>G208+2</f>
        <v>516</v>
      </c>
      <c r="H209" s="26">
        <v>11.62</v>
      </c>
      <c r="I209" s="26">
        <v>54.02</v>
      </c>
      <c r="J209" s="28">
        <v>207</v>
      </c>
    </row>
    <row r="210" spans="2:10" ht="12.75">
      <c r="B210" s="37">
        <f t="shared" si="14"/>
        <v>11.065100000000001</v>
      </c>
      <c r="C210" s="52">
        <v>11.08</v>
      </c>
      <c r="D210" s="40">
        <f t="shared" si="13"/>
        <v>0.001652954518518515</v>
      </c>
      <c r="E210" s="53">
        <v>0.0016567129629629594</v>
      </c>
      <c r="F210" s="28">
        <v>92</v>
      </c>
      <c r="G210" s="27">
        <v>517</v>
      </c>
      <c r="H210" s="26">
        <v>11.66</v>
      </c>
      <c r="I210" s="26">
        <v>54.2</v>
      </c>
      <c r="J210" s="28">
        <v>208</v>
      </c>
    </row>
    <row r="211" spans="2:10" ht="12.75">
      <c r="B211" s="37">
        <f t="shared" si="14"/>
        <v>11.0851</v>
      </c>
      <c r="C211" s="52">
        <v>11.11</v>
      </c>
      <c r="D211" s="40">
        <f t="shared" si="13"/>
        <v>0.0016567739629629594</v>
      </c>
      <c r="E211" s="53">
        <v>0.001660532407407404</v>
      </c>
      <c r="F211" s="28">
        <v>91</v>
      </c>
      <c r="G211" s="27">
        <v>518</v>
      </c>
      <c r="H211" s="26">
        <v>11.69</v>
      </c>
      <c r="I211" s="26">
        <v>54.39</v>
      </c>
      <c r="J211" s="28">
        <v>209</v>
      </c>
    </row>
    <row r="212" spans="2:10" ht="12.75">
      <c r="B212" s="37">
        <f t="shared" si="14"/>
        <v>11.1151</v>
      </c>
      <c r="C212" s="52">
        <v>11.13</v>
      </c>
      <c r="D212" s="40">
        <f t="shared" si="13"/>
        <v>0.001660593407407404</v>
      </c>
      <c r="E212" s="53">
        <v>0.0016643518518518485</v>
      </c>
      <c r="F212" s="28">
        <v>90</v>
      </c>
      <c r="G212" s="27">
        <v>519</v>
      </c>
      <c r="H212" s="26">
        <v>11.72</v>
      </c>
      <c r="I212" s="26">
        <v>54.58</v>
      </c>
      <c r="J212" s="28">
        <v>210</v>
      </c>
    </row>
    <row r="213" spans="2:10" ht="12.75">
      <c r="B213" s="37">
        <f t="shared" si="14"/>
        <v>11.135100000000001</v>
      </c>
      <c r="C213" s="52">
        <v>11.16</v>
      </c>
      <c r="D213" s="40">
        <f>E212+0.000000061</f>
        <v>0.0016644128518518485</v>
      </c>
      <c r="E213" s="53">
        <v>0.001668171296296293</v>
      </c>
      <c r="F213" s="28">
        <v>89</v>
      </c>
      <c r="G213" s="27">
        <f>G212+2</f>
        <v>521</v>
      </c>
      <c r="H213" s="26">
        <v>11.75</v>
      </c>
      <c r="I213" s="26">
        <v>54.76</v>
      </c>
      <c r="J213" s="28">
        <v>211</v>
      </c>
    </row>
    <row r="214" spans="2:10" ht="12.75">
      <c r="B214" s="37">
        <f t="shared" si="14"/>
        <v>11.1651</v>
      </c>
      <c r="C214" s="52">
        <v>11.18</v>
      </c>
      <c r="D214" s="40">
        <f aca="true" t="shared" si="15" ref="D214:D233">E213+0.000000061</f>
        <v>0.001668232296296293</v>
      </c>
      <c r="E214" s="53">
        <v>0.0016719907407407376</v>
      </c>
      <c r="F214" s="28">
        <v>88</v>
      </c>
      <c r="G214" s="27">
        <v>522</v>
      </c>
      <c r="H214" s="26">
        <v>11.78</v>
      </c>
      <c r="I214" s="26">
        <v>54.95</v>
      </c>
      <c r="J214" s="28">
        <v>212</v>
      </c>
    </row>
    <row r="215" spans="2:10" ht="12.75">
      <c r="B215" s="37">
        <f t="shared" si="14"/>
        <v>11.1851</v>
      </c>
      <c r="C215" s="52">
        <v>11.21</v>
      </c>
      <c r="D215" s="40">
        <f t="shared" si="15"/>
        <v>0.0016720517407407375</v>
      </c>
      <c r="E215" s="53">
        <v>0.001675810185185182</v>
      </c>
      <c r="F215" s="28">
        <v>87</v>
      </c>
      <c r="G215" s="27">
        <v>523</v>
      </c>
      <c r="H215" s="26">
        <v>11.82</v>
      </c>
      <c r="I215" s="26">
        <v>55.13</v>
      </c>
      <c r="J215" s="28">
        <v>213</v>
      </c>
    </row>
    <row r="216" spans="2:10" ht="12.75">
      <c r="B216" s="37">
        <f t="shared" si="14"/>
        <v>11.215100000000001</v>
      </c>
      <c r="C216" s="52">
        <v>11.23</v>
      </c>
      <c r="D216" s="40">
        <f t="shared" si="15"/>
        <v>0.001675871185185182</v>
      </c>
      <c r="E216" s="53">
        <v>0.0016796296296296266</v>
      </c>
      <c r="F216" s="28">
        <v>86</v>
      </c>
      <c r="G216" s="27">
        <v>524</v>
      </c>
      <c r="H216" s="26">
        <v>11.85</v>
      </c>
      <c r="I216" s="26">
        <v>55.32</v>
      </c>
      <c r="J216" s="28">
        <v>214</v>
      </c>
    </row>
    <row r="217" spans="2:10" ht="12.75">
      <c r="B217" s="37">
        <f t="shared" si="14"/>
        <v>11.235100000000001</v>
      </c>
      <c r="C217" s="52">
        <v>11.26</v>
      </c>
      <c r="D217" s="40">
        <f t="shared" si="15"/>
        <v>0.0016796906296296266</v>
      </c>
      <c r="E217" s="53">
        <v>0.0016834490740740712</v>
      </c>
      <c r="F217" s="28">
        <v>85</v>
      </c>
      <c r="G217" s="27">
        <f>G216+2</f>
        <v>526</v>
      </c>
      <c r="H217" s="26">
        <v>11.88</v>
      </c>
      <c r="I217" s="26">
        <v>55.5</v>
      </c>
      <c r="J217" s="28">
        <v>215</v>
      </c>
    </row>
    <row r="218" spans="2:10" ht="12.75">
      <c r="B218" s="37">
        <f t="shared" si="14"/>
        <v>11.2651</v>
      </c>
      <c r="C218" s="52">
        <v>11.28</v>
      </c>
      <c r="D218" s="40">
        <f t="shared" si="15"/>
        <v>0.0016835100740740711</v>
      </c>
      <c r="E218" s="53">
        <v>0.0016872685185185157</v>
      </c>
      <c r="F218" s="28">
        <v>84</v>
      </c>
      <c r="G218" s="27">
        <v>527</v>
      </c>
      <c r="H218" s="26">
        <v>11.91</v>
      </c>
      <c r="I218" s="26">
        <v>55.69</v>
      </c>
      <c r="J218" s="28">
        <v>216</v>
      </c>
    </row>
    <row r="219" spans="2:10" ht="12.75">
      <c r="B219" s="37">
        <f t="shared" si="14"/>
        <v>11.2851</v>
      </c>
      <c r="C219" s="52">
        <v>11.31</v>
      </c>
      <c r="D219" s="40">
        <f t="shared" si="15"/>
        <v>0.0016873295185185157</v>
      </c>
      <c r="E219" s="53">
        <v>0.0016910879629629602</v>
      </c>
      <c r="F219" s="28">
        <v>83</v>
      </c>
      <c r="G219" s="27">
        <v>528</v>
      </c>
      <c r="H219" s="26">
        <v>11.94</v>
      </c>
      <c r="I219" s="26">
        <v>55.88</v>
      </c>
      <c r="J219" s="28">
        <v>217</v>
      </c>
    </row>
    <row r="220" spans="2:10" ht="12.75">
      <c r="B220" s="37">
        <f t="shared" si="14"/>
        <v>11.315100000000001</v>
      </c>
      <c r="C220" s="52">
        <v>11.33</v>
      </c>
      <c r="D220" s="40">
        <f t="shared" si="15"/>
        <v>0.0016911489629629602</v>
      </c>
      <c r="E220" s="53">
        <v>0.0016949074074074047</v>
      </c>
      <c r="F220" s="28">
        <v>82</v>
      </c>
      <c r="G220" s="27">
        <v>529</v>
      </c>
      <c r="H220" s="26">
        <v>11.98</v>
      </c>
      <c r="I220" s="26">
        <v>56.06</v>
      </c>
      <c r="J220" s="28">
        <v>218</v>
      </c>
    </row>
    <row r="221" spans="2:10" ht="12.75">
      <c r="B221" s="37">
        <f t="shared" si="14"/>
        <v>11.3351</v>
      </c>
      <c r="C221" s="52">
        <v>11.36</v>
      </c>
      <c r="D221" s="40">
        <f t="shared" si="15"/>
        <v>0.0016949684074074047</v>
      </c>
      <c r="E221" s="53">
        <v>0.0016987268518518493</v>
      </c>
      <c r="F221" s="28">
        <v>81</v>
      </c>
      <c r="G221" s="27">
        <f>G220+2</f>
        <v>531</v>
      </c>
      <c r="H221" s="26">
        <v>12.01</v>
      </c>
      <c r="I221" s="26">
        <v>56.25</v>
      </c>
      <c r="J221" s="28">
        <v>219</v>
      </c>
    </row>
    <row r="222" spans="2:10" ht="12.75">
      <c r="B222" s="37">
        <f t="shared" si="14"/>
        <v>11.3651</v>
      </c>
      <c r="C222" s="52">
        <v>11.38</v>
      </c>
      <c r="D222" s="40">
        <f t="shared" si="15"/>
        <v>0.0016987878518518493</v>
      </c>
      <c r="E222" s="53">
        <v>0.0017025462962962938</v>
      </c>
      <c r="F222" s="28">
        <v>80</v>
      </c>
      <c r="G222" s="27">
        <v>532</v>
      </c>
      <c r="H222" s="26">
        <v>12.04</v>
      </c>
      <c r="I222" s="26">
        <v>56.43</v>
      </c>
      <c r="J222" s="28">
        <v>220</v>
      </c>
    </row>
    <row r="223" spans="2:10" ht="12.75">
      <c r="B223" s="37">
        <f t="shared" si="14"/>
        <v>11.385100000000001</v>
      </c>
      <c r="C223" s="52">
        <v>11.41</v>
      </c>
      <c r="D223" s="40">
        <f t="shared" si="15"/>
        <v>0.0017026072962962938</v>
      </c>
      <c r="E223" s="53">
        <v>0.0017063657407407383</v>
      </c>
      <c r="F223" s="28">
        <v>79</v>
      </c>
      <c r="G223" s="27">
        <v>533</v>
      </c>
      <c r="H223" s="26">
        <v>12.07</v>
      </c>
      <c r="I223" s="26">
        <v>56.62</v>
      </c>
      <c r="J223" s="28">
        <v>221</v>
      </c>
    </row>
    <row r="224" spans="2:10" ht="12.75">
      <c r="B224" s="37">
        <f t="shared" si="14"/>
        <v>11.4151</v>
      </c>
      <c r="C224" s="52">
        <v>11.43</v>
      </c>
      <c r="D224" s="40">
        <f t="shared" si="15"/>
        <v>0.0017064267407407383</v>
      </c>
      <c r="E224" s="53">
        <v>0.0017101851851851829</v>
      </c>
      <c r="F224" s="28">
        <v>78</v>
      </c>
      <c r="G224" s="27">
        <v>534</v>
      </c>
      <c r="H224" s="26">
        <v>12.1</v>
      </c>
      <c r="I224" s="26">
        <v>56.8</v>
      </c>
      <c r="J224" s="28">
        <v>222</v>
      </c>
    </row>
    <row r="225" spans="2:10" ht="12.75">
      <c r="B225" s="37">
        <f t="shared" si="14"/>
        <v>11.4351</v>
      </c>
      <c r="C225" s="52">
        <v>11.46</v>
      </c>
      <c r="D225" s="40">
        <f t="shared" si="15"/>
        <v>0.0017102461851851828</v>
      </c>
      <c r="E225" s="53">
        <v>0.0017140046296296274</v>
      </c>
      <c r="F225" s="28">
        <v>77</v>
      </c>
      <c r="G225" s="27">
        <f>G224+2</f>
        <v>536</v>
      </c>
      <c r="H225" s="26">
        <v>12.14</v>
      </c>
      <c r="I225" s="26">
        <v>56.99</v>
      </c>
      <c r="J225" s="28">
        <v>223</v>
      </c>
    </row>
    <row r="226" spans="2:10" ht="12.75">
      <c r="B226" s="37">
        <f t="shared" si="14"/>
        <v>11.465100000000001</v>
      </c>
      <c r="C226" s="52">
        <v>11.48</v>
      </c>
      <c r="D226" s="40">
        <f t="shared" si="15"/>
        <v>0.0017140656296296274</v>
      </c>
      <c r="E226" s="53">
        <v>0.001717824074074072</v>
      </c>
      <c r="F226" s="28">
        <v>76</v>
      </c>
      <c r="G226" s="27">
        <v>537</v>
      </c>
      <c r="H226" s="26">
        <v>12.17</v>
      </c>
      <c r="I226" s="26">
        <v>57.17</v>
      </c>
      <c r="J226" s="28">
        <v>224</v>
      </c>
    </row>
    <row r="227" spans="2:10" ht="12.75">
      <c r="B227" s="37">
        <f t="shared" si="14"/>
        <v>11.485100000000001</v>
      </c>
      <c r="C227" s="52">
        <v>11.51</v>
      </c>
      <c r="D227" s="40">
        <f t="shared" si="15"/>
        <v>0.001717885074074072</v>
      </c>
      <c r="E227" s="53">
        <v>0.0017216435185185164</v>
      </c>
      <c r="F227" s="28">
        <v>75</v>
      </c>
      <c r="G227" s="27">
        <v>538</v>
      </c>
      <c r="H227" s="26">
        <v>12.2</v>
      </c>
      <c r="I227" s="26">
        <v>57.36</v>
      </c>
      <c r="J227" s="28">
        <v>225</v>
      </c>
    </row>
    <row r="228" spans="2:10" ht="12.75">
      <c r="B228" s="37">
        <f t="shared" si="14"/>
        <v>11.5151</v>
      </c>
      <c r="C228" s="52">
        <v>11.53</v>
      </c>
      <c r="D228" s="40">
        <f t="shared" si="15"/>
        <v>0.0017217045185185164</v>
      </c>
      <c r="E228" s="53">
        <v>0.001725462962962961</v>
      </c>
      <c r="F228" s="28">
        <v>74</v>
      </c>
      <c r="G228" s="27">
        <v>539</v>
      </c>
      <c r="H228" s="26">
        <v>12.23</v>
      </c>
      <c r="I228" s="26">
        <v>57.55</v>
      </c>
      <c r="J228" s="28">
        <v>226</v>
      </c>
    </row>
    <row r="229" spans="2:10" ht="12.75">
      <c r="B229" s="37">
        <f t="shared" si="14"/>
        <v>11.5351</v>
      </c>
      <c r="C229" s="52">
        <v>11.56</v>
      </c>
      <c r="D229" s="40">
        <f t="shared" si="15"/>
        <v>0.001725523962962961</v>
      </c>
      <c r="E229" s="53">
        <v>0.0017292824074074055</v>
      </c>
      <c r="F229" s="28">
        <v>73</v>
      </c>
      <c r="G229" s="27">
        <f>G228+2</f>
        <v>541</v>
      </c>
      <c r="H229" s="26">
        <v>12.26</v>
      </c>
      <c r="I229" s="26">
        <v>57.73</v>
      </c>
      <c r="J229" s="28">
        <v>227</v>
      </c>
    </row>
    <row r="230" spans="2:10" ht="12.75">
      <c r="B230" s="37">
        <f t="shared" si="14"/>
        <v>11.565100000000001</v>
      </c>
      <c r="C230" s="52">
        <v>11.58</v>
      </c>
      <c r="D230" s="40">
        <f t="shared" si="15"/>
        <v>0.0017293434074074055</v>
      </c>
      <c r="E230" s="53">
        <v>0.00173310185185185</v>
      </c>
      <c r="F230" s="28">
        <v>72</v>
      </c>
      <c r="G230" s="27">
        <v>542</v>
      </c>
      <c r="H230" s="26">
        <v>12.3</v>
      </c>
      <c r="I230" s="26">
        <v>57.92</v>
      </c>
      <c r="J230" s="28">
        <v>228</v>
      </c>
    </row>
    <row r="231" spans="2:10" ht="12.75">
      <c r="B231" s="37">
        <f t="shared" si="14"/>
        <v>11.5851</v>
      </c>
      <c r="C231" s="52">
        <v>11.61</v>
      </c>
      <c r="D231" s="40">
        <f t="shared" si="15"/>
        <v>0.00173316285185185</v>
      </c>
      <c r="E231" s="53">
        <v>0.0017369212962962946</v>
      </c>
      <c r="F231" s="28">
        <v>71</v>
      </c>
      <c r="G231" s="27">
        <v>543</v>
      </c>
      <c r="H231" s="26">
        <v>12.33</v>
      </c>
      <c r="I231" s="26">
        <v>58.1</v>
      </c>
      <c r="J231" s="28">
        <v>229</v>
      </c>
    </row>
    <row r="232" spans="2:10" ht="12.75">
      <c r="B232" s="37">
        <f t="shared" si="14"/>
        <v>11.6151</v>
      </c>
      <c r="C232" s="52">
        <v>11.63</v>
      </c>
      <c r="D232" s="40">
        <f t="shared" si="15"/>
        <v>0.0017369822962962946</v>
      </c>
      <c r="E232" s="53">
        <v>0.001740740740740739</v>
      </c>
      <c r="F232" s="28">
        <v>70</v>
      </c>
      <c r="G232" s="27">
        <v>544</v>
      </c>
      <c r="H232" s="26">
        <v>12.36</v>
      </c>
      <c r="I232" s="26">
        <v>58.29</v>
      </c>
      <c r="J232" s="28">
        <v>230</v>
      </c>
    </row>
    <row r="233" spans="2:10" ht="12.75">
      <c r="B233" s="37">
        <f t="shared" si="14"/>
        <v>11.635100000000001</v>
      </c>
      <c r="C233" s="52">
        <v>11.66</v>
      </c>
      <c r="D233" s="40">
        <f t="shared" si="15"/>
        <v>0.001740801740740739</v>
      </c>
      <c r="E233" s="53">
        <v>0.0017445601851851836</v>
      </c>
      <c r="F233" s="28">
        <v>69</v>
      </c>
      <c r="G233" s="27">
        <f>G232+2</f>
        <v>546</v>
      </c>
      <c r="H233" s="26">
        <v>12.39</v>
      </c>
      <c r="I233" s="26">
        <v>58.47</v>
      </c>
      <c r="J233" s="28">
        <v>231</v>
      </c>
    </row>
    <row r="234" spans="2:10" ht="12.75">
      <c r="B234" s="37">
        <f t="shared" si="14"/>
        <v>11.6651</v>
      </c>
      <c r="C234" s="52">
        <v>11.68</v>
      </c>
      <c r="D234" s="40">
        <f>E233+0.000000061</f>
        <v>0.0017446211851851836</v>
      </c>
      <c r="E234" s="53">
        <v>0.0017483796296296282</v>
      </c>
      <c r="F234" s="28">
        <v>68</v>
      </c>
      <c r="G234" s="27">
        <v>547</v>
      </c>
      <c r="H234" s="26">
        <v>12.42</v>
      </c>
      <c r="I234" s="26">
        <v>58.66</v>
      </c>
      <c r="J234" s="28">
        <v>232</v>
      </c>
    </row>
    <row r="235" spans="2:10" ht="12.75">
      <c r="B235" s="37">
        <f t="shared" si="14"/>
        <v>11.6851</v>
      </c>
      <c r="C235" s="52">
        <v>11.71</v>
      </c>
      <c r="D235" s="40">
        <f>E234+0.000000061</f>
        <v>0.0017484406296296281</v>
      </c>
      <c r="E235" s="53">
        <v>0.0017521990740740727</v>
      </c>
      <c r="F235" s="28">
        <v>67</v>
      </c>
      <c r="G235" s="27">
        <v>548</v>
      </c>
      <c r="H235" s="26">
        <v>12.46</v>
      </c>
      <c r="I235" s="26">
        <v>58.84</v>
      </c>
      <c r="J235" s="28">
        <v>233</v>
      </c>
    </row>
    <row r="236" spans="2:10" ht="12.75">
      <c r="B236" s="37">
        <f t="shared" si="14"/>
        <v>11.715100000000001</v>
      </c>
      <c r="C236" s="52">
        <v>11.73</v>
      </c>
      <c r="D236" s="40">
        <f aca="true" t="shared" si="16" ref="D236:D255">E235+0.000000061</f>
        <v>0.0017522600740740727</v>
      </c>
      <c r="E236" s="53">
        <v>0.0017560185185185172</v>
      </c>
      <c r="F236" s="28">
        <v>66</v>
      </c>
      <c r="G236" s="27">
        <v>549</v>
      </c>
      <c r="H236" s="26">
        <v>12.49</v>
      </c>
      <c r="I236" s="26">
        <v>59.03</v>
      </c>
      <c r="J236" s="28">
        <v>234</v>
      </c>
    </row>
    <row r="237" spans="2:10" ht="12.75">
      <c r="B237" s="37">
        <f t="shared" si="14"/>
        <v>11.735100000000001</v>
      </c>
      <c r="C237" s="52">
        <v>11.76</v>
      </c>
      <c r="D237" s="40">
        <f t="shared" si="16"/>
        <v>0.0017560795185185172</v>
      </c>
      <c r="E237" s="53">
        <v>0.0017598379629629617</v>
      </c>
      <c r="F237" s="28">
        <v>65</v>
      </c>
      <c r="G237" s="27">
        <f>G236+2</f>
        <v>551</v>
      </c>
      <c r="H237" s="26">
        <v>12.52</v>
      </c>
      <c r="I237" s="26">
        <v>59.22</v>
      </c>
      <c r="J237" s="28">
        <v>235</v>
      </c>
    </row>
    <row r="238" spans="2:10" ht="12.75">
      <c r="B238" s="37">
        <f t="shared" si="14"/>
        <v>11.7651</v>
      </c>
      <c r="C238" s="52">
        <v>11.78</v>
      </c>
      <c r="D238" s="40">
        <f t="shared" si="16"/>
        <v>0.0017598989629629617</v>
      </c>
      <c r="E238" s="53">
        <v>0.0017636574074074063</v>
      </c>
      <c r="F238" s="28">
        <v>64</v>
      </c>
      <c r="G238" s="27">
        <v>552</v>
      </c>
      <c r="H238" s="26">
        <v>12.55</v>
      </c>
      <c r="I238" s="26">
        <v>59.4</v>
      </c>
      <c r="J238" s="28">
        <v>236</v>
      </c>
    </row>
    <row r="239" spans="2:10" ht="12.75">
      <c r="B239" s="37">
        <f t="shared" si="14"/>
        <v>11.7851</v>
      </c>
      <c r="C239" s="52">
        <v>11.81</v>
      </c>
      <c r="D239" s="40">
        <f t="shared" si="16"/>
        <v>0.0017637184074074063</v>
      </c>
      <c r="E239" s="53">
        <v>0.0017674768518518508</v>
      </c>
      <c r="F239" s="28">
        <v>63</v>
      </c>
      <c r="G239" s="27">
        <v>553</v>
      </c>
      <c r="H239" s="26">
        <v>12.58</v>
      </c>
      <c r="I239" s="26">
        <v>59.59</v>
      </c>
      <c r="J239" s="28">
        <v>237</v>
      </c>
    </row>
    <row r="240" spans="2:10" ht="12.75">
      <c r="B240" s="37">
        <f t="shared" si="14"/>
        <v>11.815100000000001</v>
      </c>
      <c r="C240" s="52">
        <v>11.83</v>
      </c>
      <c r="D240" s="40">
        <f t="shared" si="16"/>
        <v>0.0017675378518518508</v>
      </c>
      <c r="E240" s="53">
        <v>0.0017712962962962953</v>
      </c>
      <c r="F240" s="28">
        <v>62</v>
      </c>
      <c r="G240" s="27">
        <v>554</v>
      </c>
      <c r="H240" s="26">
        <v>12.62</v>
      </c>
      <c r="I240" s="26">
        <v>59.77</v>
      </c>
      <c r="J240" s="28">
        <v>238</v>
      </c>
    </row>
    <row r="241" spans="2:10" ht="12.75">
      <c r="B241" s="37">
        <f t="shared" si="14"/>
        <v>11.8351</v>
      </c>
      <c r="C241" s="52">
        <v>11.86</v>
      </c>
      <c r="D241" s="40">
        <f t="shared" si="16"/>
        <v>0.0017713572962962953</v>
      </c>
      <c r="E241" s="53">
        <v>0.0017751157407407399</v>
      </c>
      <c r="F241" s="28">
        <v>61</v>
      </c>
      <c r="G241" s="27">
        <f>G240+2</f>
        <v>556</v>
      </c>
      <c r="H241" s="26">
        <v>12.65</v>
      </c>
      <c r="I241" s="26">
        <v>59.96</v>
      </c>
      <c r="J241" s="28">
        <v>239</v>
      </c>
    </row>
    <row r="242" spans="2:10" ht="12.75">
      <c r="B242" s="37">
        <f t="shared" si="14"/>
        <v>11.8651</v>
      </c>
      <c r="C242" s="52">
        <v>11.88</v>
      </c>
      <c r="D242" s="40">
        <f t="shared" si="16"/>
        <v>0.0017751767407407399</v>
      </c>
      <c r="E242" s="53">
        <v>0.0017789351851851844</v>
      </c>
      <c r="F242" s="28">
        <v>60</v>
      </c>
      <c r="G242" s="27">
        <v>557</v>
      </c>
      <c r="H242" s="26">
        <v>12.68</v>
      </c>
      <c r="I242" s="26">
        <v>60.14</v>
      </c>
      <c r="J242" s="28">
        <v>240</v>
      </c>
    </row>
    <row r="243" spans="2:10" ht="12.75">
      <c r="B243" s="37">
        <f t="shared" si="14"/>
        <v>11.885100000000001</v>
      </c>
      <c r="C243" s="52">
        <v>11.91</v>
      </c>
      <c r="D243" s="40">
        <f t="shared" si="16"/>
        <v>0.0017789961851851844</v>
      </c>
      <c r="E243" s="53">
        <v>0.001782754629629629</v>
      </c>
      <c r="F243" s="28">
        <v>59</v>
      </c>
      <c r="G243" s="27">
        <v>558</v>
      </c>
      <c r="H243" s="26">
        <v>12.71</v>
      </c>
      <c r="I243" s="26">
        <v>60.33</v>
      </c>
      <c r="J243" s="21">
        <v>241</v>
      </c>
    </row>
    <row r="244" spans="2:10" ht="12.75">
      <c r="B244" s="37">
        <f t="shared" si="14"/>
        <v>11.9151</v>
      </c>
      <c r="C244" s="52">
        <v>11.93</v>
      </c>
      <c r="D244" s="40">
        <f t="shared" si="16"/>
        <v>0.001782815629629629</v>
      </c>
      <c r="E244" s="53">
        <v>0.0017865740740740735</v>
      </c>
      <c r="F244" s="28">
        <v>58</v>
      </c>
      <c r="G244" s="27">
        <v>559</v>
      </c>
      <c r="H244" s="26">
        <v>12.74</v>
      </c>
      <c r="I244" s="26">
        <v>60.52</v>
      </c>
      <c r="J244" s="21">
        <v>242</v>
      </c>
    </row>
    <row r="245" spans="2:10" ht="12.75">
      <c r="B245" s="37">
        <f t="shared" si="14"/>
        <v>11.9351</v>
      </c>
      <c r="C245" s="52">
        <v>11.96</v>
      </c>
      <c r="D245" s="40">
        <f t="shared" si="16"/>
        <v>0.0017866350740740734</v>
      </c>
      <c r="E245" s="53">
        <v>0.001790393518518518</v>
      </c>
      <c r="F245" s="28">
        <v>57</v>
      </c>
      <c r="G245" s="27">
        <f>G244+2</f>
        <v>561</v>
      </c>
      <c r="H245" s="26">
        <v>12.78</v>
      </c>
      <c r="I245" s="26">
        <v>60.7</v>
      </c>
      <c r="J245" s="21">
        <v>243</v>
      </c>
    </row>
    <row r="246" spans="2:10" ht="12.75">
      <c r="B246" s="37">
        <f t="shared" si="14"/>
        <v>11.965100000000001</v>
      </c>
      <c r="C246" s="52">
        <v>11.98</v>
      </c>
      <c r="D246" s="40">
        <f t="shared" si="16"/>
        <v>0.001790454518518518</v>
      </c>
      <c r="E246" s="53">
        <v>0.0017942129629629625</v>
      </c>
      <c r="F246" s="28">
        <v>56</v>
      </c>
      <c r="G246" s="27">
        <v>562</v>
      </c>
      <c r="H246" s="26">
        <v>12.81</v>
      </c>
      <c r="I246" s="26">
        <v>60.89</v>
      </c>
      <c r="J246" s="21">
        <v>244</v>
      </c>
    </row>
    <row r="247" spans="2:10" ht="12.75">
      <c r="B247" s="37">
        <f t="shared" si="14"/>
        <v>11.985100000000001</v>
      </c>
      <c r="C247" s="52">
        <v>12.01</v>
      </c>
      <c r="D247" s="40">
        <f t="shared" si="16"/>
        <v>0.0017942739629629625</v>
      </c>
      <c r="E247" s="53">
        <v>0.001798032407407407</v>
      </c>
      <c r="F247" s="28">
        <v>55</v>
      </c>
      <c r="G247" s="27">
        <v>563</v>
      </c>
      <c r="H247" s="26">
        <v>12.84</v>
      </c>
      <c r="I247" s="26">
        <v>61.07</v>
      </c>
      <c r="J247" s="21">
        <v>245</v>
      </c>
    </row>
    <row r="248" spans="2:10" ht="12.75">
      <c r="B248" s="37">
        <f t="shared" si="14"/>
        <v>12.0151</v>
      </c>
      <c r="C248" s="52">
        <v>12.03</v>
      </c>
      <c r="D248" s="40">
        <f t="shared" si="16"/>
        <v>0.001798093407407407</v>
      </c>
      <c r="E248" s="53">
        <v>0.0018018518518518516</v>
      </c>
      <c r="F248" s="28">
        <v>54</v>
      </c>
      <c r="G248" s="27">
        <v>564</v>
      </c>
      <c r="H248" s="26">
        <v>12.87</v>
      </c>
      <c r="I248" s="26">
        <v>61.26</v>
      </c>
      <c r="J248" s="21">
        <v>246</v>
      </c>
    </row>
    <row r="249" spans="2:10" ht="12.75">
      <c r="B249" s="37">
        <f t="shared" si="14"/>
        <v>12.0351</v>
      </c>
      <c r="C249" s="52">
        <v>12.06</v>
      </c>
      <c r="D249" s="40">
        <f t="shared" si="16"/>
        <v>0.0018019128518518516</v>
      </c>
      <c r="E249" s="53">
        <v>0.001805671296296296</v>
      </c>
      <c r="F249" s="28">
        <v>53</v>
      </c>
      <c r="G249" s="27">
        <f>G248+2</f>
        <v>566</v>
      </c>
      <c r="H249" s="26">
        <v>12.9</v>
      </c>
      <c r="I249" s="26">
        <v>61.44</v>
      </c>
      <c r="J249" s="21">
        <v>247</v>
      </c>
    </row>
    <row r="250" spans="2:10" ht="12.75">
      <c r="B250" s="37">
        <f t="shared" si="14"/>
        <v>12.065100000000001</v>
      </c>
      <c r="C250" s="52">
        <v>12.08</v>
      </c>
      <c r="D250" s="40">
        <f t="shared" si="16"/>
        <v>0.001805732296296296</v>
      </c>
      <c r="E250" s="53">
        <v>0.0018094907407407406</v>
      </c>
      <c r="F250" s="28">
        <v>52</v>
      </c>
      <c r="G250" s="27">
        <v>567</v>
      </c>
      <c r="H250" s="26">
        <v>12.94</v>
      </c>
      <c r="I250" s="26">
        <v>61.63</v>
      </c>
      <c r="J250" s="21">
        <v>248</v>
      </c>
    </row>
    <row r="251" spans="2:10" ht="12.75">
      <c r="B251" s="37">
        <f t="shared" si="14"/>
        <v>12.0851</v>
      </c>
      <c r="C251" s="52">
        <v>12.11</v>
      </c>
      <c r="D251" s="40">
        <f t="shared" si="16"/>
        <v>0.0018095517407407406</v>
      </c>
      <c r="E251" s="53">
        <v>0.0018133101851851852</v>
      </c>
      <c r="F251" s="28">
        <v>51</v>
      </c>
      <c r="G251" s="27">
        <v>568</v>
      </c>
      <c r="H251" s="26">
        <v>12.97</v>
      </c>
      <c r="I251" s="26">
        <v>61.81</v>
      </c>
      <c r="J251" s="21">
        <v>249</v>
      </c>
    </row>
    <row r="252" spans="2:10" ht="12.75">
      <c r="B252" s="37">
        <f t="shared" si="14"/>
        <v>12.1151</v>
      </c>
      <c r="C252" s="50">
        <v>12.13</v>
      </c>
      <c r="D252" s="40">
        <f t="shared" si="16"/>
        <v>0.0018133711851851851</v>
      </c>
      <c r="E252" s="51">
        <v>0.0018171296296296297</v>
      </c>
      <c r="F252" s="24">
        <v>50</v>
      </c>
      <c r="G252" s="39">
        <f>G251+2</f>
        <v>570</v>
      </c>
      <c r="H252" s="38">
        <v>13</v>
      </c>
      <c r="I252" s="38">
        <v>62</v>
      </c>
      <c r="J252" s="24">
        <v>250</v>
      </c>
    </row>
    <row r="253" spans="2:10" ht="12.75">
      <c r="B253" s="37">
        <f t="shared" si="14"/>
        <v>12.135100000000001</v>
      </c>
      <c r="C253" s="52">
        <v>12.16</v>
      </c>
      <c r="D253" s="40">
        <f t="shared" si="16"/>
        <v>0.0018171906296296297</v>
      </c>
      <c r="E253" s="53">
        <v>0.0018212962962962974</v>
      </c>
      <c r="F253" s="28">
        <v>49</v>
      </c>
      <c r="G253" s="27">
        <v>571</v>
      </c>
      <c r="H253" s="22">
        <v>13.04</v>
      </c>
      <c r="I253" s="22">
        <v>62.18</v>
      </c>
      <c r="J253" s="21">
        <v>251</v>
      </c>
    </row>
    <row r="254" spans="2:10" ht="12.75">
      <c r="B254" s="37">
        <f t="shared" si="14"/>
        <v>12.1651</v>
      </c>
      <c r="C254" s="52">
        <v>12.18</v>
      </c>
      <c r="D254" s="40">
        <f t="shared" si="16"/>
        <v>0.0018213572962962974</v>
      </c>
      <c r="E254" s="53">
        <v>0.001825462962962964</v>
      </c>
      <c r="F254" s="28">
        <v>48</v>
      </c>
      <c r="G254" s="23">
        <v>572</v>
      </c>
      <c r="H254" s="22">
        <v>13.08</v>
      </c>
      <c r="I254" s="22">
        <v>62.37</v>
      </c>
      <c r="J254" s="21">
        <v>252</v>
      </c>
    </row>
    <row r="255" spans="2:10" ht="12.75">
      <c r="B255" s="37">
        <f t="shared" si="14"/>
        <v>12.1851</v>
      </c>
      <c r="C255" s="52">
        <v>12.21</v>
      </c>
      <c r="D255" s="40">
        <f t="shared" si="16"/>
        <v>0.001825523962962964</v>
      </c>
      <c r="E255" s="53">
        <v>0.0018296296296296307</v>
      </c>
      <c r="F255" s="28">
        <v>47</v>
      </c>
      <c r="G255" s="23">
        <v>574</v>
      </c>
      <c r="H255" s="22">
        <v>13.12</v>
      </c>
      <c r="I255" s="22">
        <v>62.55</v>
      </c>
      <c r="J255" s="21">
        <v>253</v>
      </c>
    </row>
    <row r="256" spans="2:10" ht="12.75">
      <c r="B256" s="37">
        <f t="shared" si="14"/>
        <v>12.215100000000001</v>
      </c>
      <c r="C256" s="52">
        <v>12.24</v>
      </c>
      <c r="D256" s="40">
        <f>E255+0.000000061</f>
        <v>0.0018296906296296307</v>
      </c>
      <c r="E256" s="53">
        <v>0.0018337962962962973</v>
      </c>
      <c r="F256" s="28">
        <v>46</v>
      </c>
      <c r="G256" s="23">
        <v>575</v>
      </c>
      <c r="H256" s="22">
        <v>13.16</v>
      </c>
      <c r="I256" s="22">
        <v>62.74</v>
      </c>
      <c r="J256" s="21">
        <v>254</v>
      </c>
    </row>
    <row r="257" spans="2:10" ht="12.75">
      <c r="B257" s="37">
        <f t="shared" si="14"/>
        <v>12.2451</v>
      </c>
      <c r="C257" s="52">
        <v>12.27</v>
      </c>
      <c r="D257" s="40">
        <f aca="true" t="shared" si="17" ref="D257:D274">E256+0.000000061</f>
        <v>0.0018338572962962973</v>
      </c>
      <c r="E257" s="53">
        <v>0.001837962962962964</v>
      </c>
      <c r="F257" s="28">
        <v>45</v>
      </c>
      <c r="G257" s="23">
        <v>576</v>
      </c>
      <c r="H257" s="22">
        <v>13.2</v>
      </c>
      <c r="I257" s="22">
        <v>62.92</v>
      </c>
      <c r="J257" s="21">
        <v>255</v>
      </c>
    </row>
    <row r="258" spans="2:10" ht="12.75">
      <c r="B258" s="37">
        <f t="shared" si="14"/>
        <v>12.2751</v>
      </c>
      <c r="C258" s="52">
        <v>12.29</v>
      </c>
      <c r="D258" s="40">
        <f t="shared" si="17"/>
        <v>0.001838023962962964</v>
      </c>
      <c r="E258" s="53">
        <v>0.0018421296296296306</v>
      </c>
      <c r="F258" s="28">
        <v>44</v>
      </c>
      <c r="G258" s="23">
        <v>577</v>
      </c>
      <c r="H258" s="22">
        <v>13.24</v>
      </c>
      <c r="I258" s="22">
        <v>63.1</v>
      </c>
      <c r="J258" s="21">
        <v>256</v>
      </c>
    </row>
    <row r="259" spans="2:10" ht="12.75">
      <c r="B259" s="37">
        <f t="shared" si="14"/>
        <v>12.2951</v>
      </c>
      <c r="C259" s="52">
        <v>12.32</v>
      </c>
      <c r="D259" s="40">
        <f t="shared" si="17"/>
        <v>0.0018421906296296306</v>
      </c>
      <c r="E259" s="53">
        <v>0.0018462962962962973</v>
      </c>
      <c r="F259" s="28">
        <v>43</v>
      </c>
      <c r="G259" s="23">
        <v>578</v>
      </c>
      <c r="H259" s="22">
        <v>13.28</v>
      </c>
      <c r="I259" s="22">
        <v>63.29</v>
      </c>
      <c r="J259" s="21">
        <v>257</v>
      </c>
    </row>
    <row r="260" spans="2:10" ht="12.75">
      <c r="B260" s="37">
        <f t="shared" si="14"/>
        <v>12.3251</v>
      </c>
      <c r="C260" s="52">
        <v>12.35</v>
      </c>
      <c r="D260" s="40">
        <f t="shared" si="17"/>
        <v>0.0018463572962962973</v>
      </c>
      <c r="E260" s="53">
        <v>0.001850462962962964</v>
      </c>
      <c r="F260" s="28">
        <v>42</v>
      </c>
      <c r="G260" s="23">
        <v>580</v>
      </c>
      <c r="H260" s="22">
        <v>13.32</v>
      </c>
      <c r="I260" s="22">
        <v>63.47</v>
      </c>
      <c r="J260" s="21">
        <v>258</v>
      </c>
    </row>
    <row r="261" spans="2:10" ht="12.75">
      <c r="B261" s="37">
        <f aca="true" t="shared" si="18" ref="B261:B302">C260+0.0051</f>
        <v>12.3551</v>
      </c>
      <c r="C261" s="52">
        <v>12.38</v>
      </c>
      <c r="D261" s="40">
        <f t="shared" si="17"/>
        <v>0.001850523962962964</v>
      </c>
      <c r="E261" s="53">
        <v>0.0018546296296296306</v>
      </c>
      <c r="F261" s="28">
        <v>41</v>
      </c>
      <c r="G261" s="23">
        <v>581</v>
      </c>
      <c r="H261" s="22">
        <v>13.36</v>
      </c>
      <c r="I261" s="22">
        <v>63.66</v>
      </c>
      <c r="J261" s="21">
        <v>259</v>
      </c>
    </row>
    <row r="262" spans="2:10" ht="12.75">
      <c r="B262" s="37">
        <f t="shared" si="18"/>
        <v>12.385100000000001</v>
      </c>
      <c r="C262" s="52">
        <v>12.4</v>
      </c>
      <c r="D262" s="40">
        <f t="shared" si="17"/>
        <v>0.0018546906296296305</v>
      </c>
      <c r="E262" s="53">
        <v>0.0018587962962962972</v>
      </c>
      <c r="F262" s="28">
        <v>40</v>
      </c>
      <c r="G262" s="23">
        <v>582</v>
      </c>
      <c r="H262" s="22">
        <v>13.4</v>
      </c>
      <c r="I262" s="22">
        <f>I263-(I$52-I$2)/50</f>
        <v>63.7416</v>
      </c>
      <c r="J262" s="21">
        <v>260</v>
      </c>
    </row>
    <row r="263" spans="2:10" ht="12.75">
      <c r="B263" s="37">
        <f t="shared" si="18"/>
        <v>12.405100000000001</v>
      </c>
      <c r="C263" s="52">
        <v>12.43</v>
      </c>
      <c r="D263" s="40">
        <f t="shared" si="17"/>
        <v>0.0018588572962962972</v>
      </c>
      <c r="E263" s="53">
        <v>0.0018629629629629638</v>
      </c>
      <c r="F263" s="28">
        <v>39</v>
      </c>
      <c r="G263" s="23">
        <v>583</v>
      </c>
      <c r="H263" s="22">
        <v>13.44</v>
      </c>
      <c r="I263" s="22">
        <v>64.02</v>
      </c>
      <c r="J263" s="21">
        <v>261</v>
      </c>
    </row>
    <row r="264" spans="2:10" ht="12.75">
      <c r="B264" s="37">
        <f t="shared" si="18"/>
        <v>12.4351</v>
      </c>
      <c r="C264" s="52">
        <v>12.46</v>
      </c>
      <c r="D264" s="40">
        <f t="shared" si="17"/>
        <v>0.0018630239629629638</v>
      </c>
      <c r="E264" s="53">
        <v>0.0018671296296296305</v>
      </c>
      <c r="F264" s="28">
        <v>38</v>
      </c>
      <c r="G264" s="23">
        <v>584</v>
      </c>
      <c r="H264" s="22">
        <v>13.48</v>
      </c>
      <c r="I264" s="22">
        <v>64.21</v>
      </c>
      <c r="J264" s="21">
        <v>262</v>
      </c>
    </row>
    <row r="265" spans="2:10" ht="12.75">
      <c r="B265" s="37">
        <f t="shared" si="18"/>
        <v>12.465100000000001</v>
      </c>
      <c r="C265" s="52">
        <v>12.49</v>
      </c>
      <c r="D265" s="40">
        <f t="shared" si="17"/>
        <v>0.0018671906296296305</v>
      </c>
      <c r="E265" s="53">
        <v>0.0018712962962962971</v>
      </c>
      <c r="F265" s="28">
        <v>37</v>
      </c>
      <c r="G265" s="23">
        <v>586</v>
      </c>
      <c r="H265" s="22">
        <v>13.52</v>
      </c>
      <c r="I265" s="22">
        <v>64.39</v>
      </c>
      <c r="J265" s="21">
        <v>263</v>
      </c>
    </row>
    <row r="266" spans="2:10" ht="12.75">
      <c r="B266" s="37">
        <f t="shared" si="18"/>
        <v>12.4951</v>
      </c>
      <c r="C266" s="52">
        <v>12.51</v>
      </c>
      <c r="D266" s="40">
        <f t="shared" si="17"/>
        <v>0.001871357296296297</v>
      </c>
      <c r="E266" s="53">
        <v>0.0018754629629629638</v>
      </c>
      <c r="F266" s="28">
        <v>36</v>
      </c>
      <c r="G266" s="23">
        <v>587</v>
      </c>
      <c r="H266" s="22">
        <v>13.56</v>
      </c>
      <c r="I266" s="22">
        <v>64.58</v>
      </c>
      <c r="J266" s="21">
        <v>264</v>
      </c>
    </row>
    <row r="267" spans="2:10" ht="12.75">
      <c r="B267" s="37">
        <f t="shared" si="18"/>
        <v>12.5151</v>
      </c>
      <c r="C267" s="52">
        <v>12.54</v>
      </c>
      <c r="D267" s="40">
        <f t="shared" si="17"/>
        <v>0.0018755239629629637</v>
      </c>
      <c r="E267" s="53">
        <v>0.0018796296296296304</v>
      </c>
      <c r="F267" s="28">
        <v>35</v>
      </c>
      <c r="G267" s="23">
        <v>588</v>
      </c>
      <c r="H267" s="22">
        <v>13.6</v>
      </c>
      <c r="I267" s="22">
        <v>64.76</v>
      </c>
      <c r="J267" s="21">
        <v>265</v>
      </c>
    </row>
    <row r="268" spans="2:10" ht="12.75">
      <c r="B268" s="37">
        <f t="shared" si="18"/>
        <v>12.5451</v>
      </c>
      <c r="C268" s="52">
        <v>12.57</v>
      </c>
      <c r="D268" s="40">
        <f t="shared" si="17"/>
        <v>0.0018796906296296304</v>
      </c>
      <c r="E268" s="53">
        <v>0.001883796296296297</v>
      </c>
      <c r="F268" s="28">
        <v>34</v>
      </c>
      <c r="G268" s="23">
        <v>589</v>
      </c>
      <c r="H268" s="22">
        <v>13.64</v>
      </c>
      <c r="I268" s="22">
        <v>64.94</v>
      </c>
      <c r="J268" s="21">
        <v>266</v>
      </c>
    </row>
    <row r="269" spans="2:10" ht="12.75">
      <c r="B269" s="37">
        <f t="shared" si="18"/>
        <v>12.5751</v>
      </c>
      <c r="C269" s="52">
        <v>12.6</v>
      </c>
      <c r="D269" s="40">
        <f t="shared" si="17"/>
        <v>0.001883857296296297</v>
      </c>
      <c r="E269" s="53">
        <v>0.0018879629629629637</v>
      </c>
      <c r="F269" s="28">
        <v>33</v>
      </c>
      <c r="G269" s="23">
        <v>590</v>
      </c>
      <c r="H269" s="22">
        <v>13.68</v>
      </c>
      <c r="I269" s="22">
        <v>65.13</v>
      </c>
      <c r="J269" s="21">
        <v>267</v>
      </c>
    </row>
    <row r="270" spans="2:10" ht="12.75">
      <c r="B270" s="37">
        <f t="shared" si="18"/>
        <v>12.6051</v>
      </c>
      <c r="C270" s="52">
        <v>12.62</v>
      </c>
      <c r="D270" s="40">
        <f t="shared" si="17"/>
        <v>0.0018880239629629637</v>
      </c>
      <c r="E270" s="53">
        <v>0.0018921296296296303</v>
      </c>
      <c r="F270" s="28">
        <v>32</v>
      </c>
      <c r="G270" s="23">
        <v>592</v>
      </c>
      <c r="H270" s="22">
        <v>13.72</v>
      </c>
      <c r="I270" s="22">
        <v>65.31</v>
      </c>
      <c r="J270" s="21">
        <v>268</v>
      </c>
    </row>
    <row r="271" spans="2:10" ht="12.75">
      <c r="B271" s="37">
        <f t="shared" si="18"/>
        <v>12.6251</v>
      </c>
      <c r="C271" s="52">
        <v>12.65</v>
      </c>
      <c r="D271" s="40">
        <f t="shared" si="17"/>
        <v>0.0018921906296296303</v>
      </c>
      <c r="E271" s="53">
        <v>0.001896296296296297</v>
      </c>
      <c r="F271" s="28">
        <v>31</v>
      </c>
      <c r="G271" s="23">
        <v>593</v>
      </c>
      <c r="H271" s="22">
        <v>13.76</v>
      </c>
      <c r="I271" s="22">
        <v>65.5</v>
      </c>
      <c r="J271" s="21">
        <v>269</v>
      </c>
    </row>
    <row r="272" spans="2:10" ht="12.75">
      <c r="B272" s="37">
        <f t="shared" si="18"/>
        <v>12.655100000000001</v>
      </c>
      <c r="C272" s="52">
        <v>12.68</v>
      </c>
      <c r="D272" s="40">
        <f t="shared" si="17"/>
        <v>0.001896357296296297</v>
      </c>
      <c r="E272" s="53">
        <v>0.0019004629629629636</v>
      </c>
      <c r="F272" s="28">
        <v>30</v>
      </c>
      <c r="G272" s="23">
        <v>594</v>
      </c>
      <c r="H272" s="22">
        <v>13.8</v>
      </c>
      <c r="I272" s="22">
        <v>65.68</v>
      </c>
      <c r="J272" s="21">
        <v>270</v>
      </c>
    </row>
    <row r="273" spans="2:10" ht="12.75">
      <c r="B273" s="37">
        <f t="shared" si="18"/>
        <v>12.6851</v>
      </c>
      <c r="C273" s="52">
        <v>12.71</v>
      </c>
      <c r="D273" s="40">
        <f t="shared" si="17"/>
        <v>0.0019005239629629636</v>
      </c>
      <c r="E273" s="53">
        <v>0.0019046296296296302</v>
      </c>
      <c r="F273" s="28">
        <v>29</v>
      </c>
      <c r="G273" s="23">
        <v>595</v>
      </c>
      <c r="H273" s="22">
        <v>13.84</v>
      </c>
      <c r="I273" s="22">
        <v>65.86</v>
      </c>
      <c r="J273" s="21">
        <v>271</v>
      </c>
    </row>
    <row r="274" spans="2:10" ht="12.75">
      <c r="B274" s="37">
        <f t="shared" si="18"/>
        <v>12.715100000000001</v>
      </c>
      <c r="C274" s="52">
        <v>12.73</v>
      </c>
      <c r="D274" s="40">
        <f t="shared" si="17"/>
        <v>0.0019046906296296302</v>
      </c>
      <c r="E274" s="53">
        <v>0.0019087962962962969</v>
      </c>
      <c r="F274" s="28">
        <v>28</v>
      </c>
      <c r="G274" s="23">
        <v>596</v>
      </c>
      <c r="H274" s="22">
        <v>13.88</v>
      </c>
      <c r="I274" s="22">
        <v>66.05</v>
      </c>
      <c r="J274" s="21">
        <v>272</v>
      </c>
    </row>
    <row r="275" spans="2:10" ht="12.75">
      <c r="B275" s="37">
        <f t="shared" si="18"/>
        <v>12.735100000000001</v>
      </c>
      <c r="C275" s="52">
        <v>12.76</v>
      </c>
      <c r="D275" s="40">
        <f>E274+0.000000061</f>
        <v>0.0019088572962962969</v>
      </c>
      <c r="E275" s="53">
        <v>0.0019129629629629635</v>
      </c>
      <c r="F275" s="28">
        <v>27</v>
      </c>
      <c r="G275" s="23">
        <v>598</v>
      </c>
      <c r="H275" s="22">
        <v>13.92</v>
      </c>
      <c r="I275" s="22">
        <v>66.23</v>
      </c>
      <c r="J275" s="21">
        <v>273</v>
      </c>
    </row>
    <row r="276" spans="2:10" ht="12.75">
      <c r="B276" s="37">
        <f t="shared" si="18"/>
        <v>12.7651</v>
      </c>
      <c r="C276" s="52">
        <v>12.79</v>
      </c>
      <c r="D276" s="40">
        <f aca="true" t="shared" si="19" ref="D276:D292">E275+0.000000061</f>
        <v>0.0019130239629629635</v>
      </c>
      <c r="E276" s="53">
        <v>0.0019171296296296302</v>
      </c>
      <c r="F276" s="28">
        <v>26</v>
      </c>
      <c r="G276" s="23">
        <v>599</v>
      </c>
      <c r="H276" s="22">
        <v>13.96</v>
      </c>
      <c r="I276" s="22">
        <v>66.42</v>
      </c>
      <c r="J276" s="21">
        <v>274</v>
      </c>
    </row>
    <row r="277" spans="2:10" ht="12.75">
      <c r="B277" s="37">
        <f t="shared" si="18"/>
        <v>12.7951</v>
      </c>
      <c r="C277" s="52">
        <v>12.82</v>
      </c>
      <c r="D277" s="40">
        <f t="shared" si="19"/>
        <v>0.0019171906296296302</v>
      </c>
      <c r="E277" s="53">
        <v>0.0019212962962962968</v>
      </c>
      <c r="F277" s="28">
        <v>25</v>
      </c>
      <c r="G277" s="23">
        <v>600</v>
      </c>
      <c r="H277" s="22">
        <v>14</v>
      </c>
      <c r="I277" s="22">
        <v>66.6</v>
      </c>
      <c r="J277" s="21">
        <v>275</v>
      </c>
    </row>
    <row r="278" spans="2:10" ht="12.75">
      <c r="B278" s="37">
        <f t="shared" si="18"/>
        <v>12.8251</v>
      </c>
      <c r="C278" s="52">
        <v>12.84</v>
      </c>
      <c r="D278" s="40">
        <f t="shared" si="19"/>
        <v>0.0019213572962962968</v>
      </c>
      <c r="E278" s="53">
        <v>0.0019254629629629635</v>
      </c>
      <c r="F278" s="28">
        <v>24</v>
      </c>
      <c r="G278" s="23">
        <v>601</v>
      </c>
      <c r="H278" s="22">
        <v>14.04</v>
      </c>
      <c r="I278" s="22">
        <v>66.78</v>
      </c>
      <c r="J278" s="21">
        <v>276</v>
      </c>
    </row>
    <row r="279" spans="2:10" ht="12.75">
      <c r="B279" s="37">
        <f t="shared" si="18"/>
        <v>12.8451</v>
      </c>
      <c r="C279" s="52">
        <v>12.87</v>
      </c>
      <c r="D279" s="40">
        <f t="shared" si="19"/>
        <v>0.0019255239629629634</v>
      </c>
      <c r="E279" s="53">
        <v>0.00192962962962963</v>
      </c>
      <c r="F279" s="28">
        <v>23</v>
      </c>
      <c r="G279" s="23">
        <v>602</v>
      </c>
      <c r="H279" s="22">
        <v>14.08</v>
      </c>
      <c r="I279" s="22">
        <v>66.97</v>
      </c>
      <c r="J279" s="21">
        <v>277</v>
      </c>
    </row>
    <row r="280" spans="2:10" ht="12.75">
      <c r="B280" s="37">
        <f t="shared" si="18"/>
        <v>12.8751</v>
      </c>
      <c r="C280" s="52">
        <v>12.9</v>
      </c>
      <c r="D280" s="40">
        <f t="shared" si="19"/>
        <v>0.00192969062962963</v>
      </c>
      <c r="E280" s="53">
        <v>0.0019337962962962967</v>
      </c>
      <c r="F280" s="28">
        <v>22</v>
      </c>
      <c r="G280" s="23">
        <v>604</v>
      </c>
      <c r="H280" s="22">
        <v>14.12</v>
      </c>
      <c r="I280" s="22">
        <v>67.15</v>
      </c>
      <c r="J280" s="21">
        <v>278</v>
      </c>
    </row>
    <row r="281" spans="2:10" ht="12.75">
      <c r="B281" s="37">
        <f t="shared" si="18"/>
        <v>12.905100000000001</v>
      </c>
      <c r="C281" s="52">
        <v>12.92</v>
      </c>
      <c r="D281" s="40">
        <f t="shared" si="19"/>
        <v>0.0019338572962962967</v>
      </c>
      <c r="E281" s="53">
        <v>0.0019379629629629634</v>
      </c>
      <c r="F281" s="28">
        <v>21</v>
      </c>
      <c r="G281" s="23">
        <v>605</v>
      </c>
      <c r="H281" s="22">
        <v>14.16</v>
      </c>
      <c r="I281" s="22">
        <v>67.34</v>
      </c>
      <c r="J281" s="21">
        <v>279</v>
      </c>
    </row>
    <row r="282" spans="2:10" ht="12.75">
      <c r="B282" s="37">
        <f t="shared" si="18"/>
        <v>12.9251</v>
      </c>
      <c r="C282" s="52">
        <v>12.95</v>
      </c>
      <c r="D282" s="40">
        <f t="shared" si="19"/>
        <v>0.0019380239629629634</v>
      </c>
      <c r="E282" s="53">
        <v>0.00194212962962963</v>
      </c>
      <c r="F282" s="28">
        <v>20</v>
      </c>
      <c r="G282" s="23">
        <v>606</v>
      </c>
      <c r="H282" s="22">
        <v>14.2</v>
      </c>
      <c r="I282" s="22">
        <v>67.52</v>
      </c>
      <c r="J282" s="21">
        <v>280</v>
      </c>
    </row>
    <row r="283" spans="2:10" ht="12.75">
      <c r="B283" s="37">
        <f t="shared" si="18"/>
        <v>12.9551</v>
      </c>
      <c r="C283" s="52">
        <v>12.98</v>
      </c>
      <c r="D283" s="40">
        <f t="shared" si="19"/>
        <v>0.00194219062962963</v>
      </c>
      <c r="E283" s="53">
        <v>0.0019462962962962967</v>
      </c>
      <c r="F283" s="28">
        <v>19</v>
      </c>
      <c r="G283" s="23">
        <v>607</v>
      </c>
      <c r="H283" s="22">
        <v>14.24</v>
      </c>
      <c r="I283" s="22">
        <v>67.7</v>
      </c>
      <c r="J283" s="21">
        <v>281</v>
      </c>
    </row>
    <row r="284" spans="2:10" ht="12.75">
      <c r="B284" s="37">
        <f t="shared" si="18"/>
        <v>12.985100000000001</v>
      </c>
      <c r="C284" s="52">
        <v>13.01</v>
      </c>
      <c r="D284" s="40">
        <f t="shared" si="19"/>
        <v>0.0019463572962962966</v>
      </c>
      <c r="E284" s="53">
        <v>0.0019504629629629633</v>
      </c>
      <c r="F284" s="28">
        <v>18</v>
      </c>
      <c r="G284" s="23">
        <v>608</v>
      </c>
      <c r="H284" s="22">
        <v>14.28</v>
      </c>
      <c r="I284" s="22">
        <v>67.89</v>
      </c>
      <c r="J284" s="21">
        <v>282</v>
      </c>
    </row>
    <row r="285" spans="2:10" ht="12.75">
      <c r="B285" s="37">
        <f t="shared" si="18"/>
        <v>13.0151</v>
      </c>
      <c r="C285" s="52">
        <v>13.03</v>
      </c>
      <c r="D285" s="40">
        <f t="shared" si="19"/>
        <v>0.0019505239629629633</v>
      </c>
      <c r="E285" s="53">
        <v>0.00195462962962963</v>
      </c>
      <c r="F285" s="28">
        <v>17</v>
      </c>
      <c r="G285" s="23">
        <v>610</v>
      </c>
      <c r="H285" s="22">
        <v>14.32</v>
      </c>
      <c r="I285" s="22">
        <v>68.07</v>
      </c>
      <c r="J285" s="21">
        <v>283</v>
      </c>
    </row>
    <row r="286" spans="2:10" ht="12.75">
      <c r="B286" s="37">
        <f t="shared" si="18"/>
        <v>13.0351</v>
      </c>
      <c r="C286" s="52">
        <v>13.06</v>
      </c>
      <c r="D286" s="40">
        <f t="shared" si="19"/>
        <v>0.00195469062962963</v>
      </c>
      <c r="E286" s="53">
        <v>0.0019587962962962966</v>
      </c>
      <c r="F286" s="28">
        <v>16</v>
      </c>
      <c r="G286" s="23">
        <v>611</v>
      </c>
      <c r="H286" s="22">
        <v>14.36</v>
      </c>
      <c r="I286" s="22">
        <v>68.26</v>
      </c>
      <c r="J286" s="21">
        <v>284</v>
      </c>
    </row>
    <row r="287" spans="2:10" ht="12.75">
      <c r="B287" s="37">
        <f t="shared" si="18"/>
        <v>13.065100000000001</v>
      </c>
      <c r="C287" s="52">
        <v>13.09</v>
      </c>
      <c r="D287" s="40">
        <f t="shared" si="19"/>
        <v>0.0019588572962962966</v>
      </c>
      <c r="E287" s="53">
        <v>0.0019629629629629632</v>
      </c>
      <c r="F287" s="28">
        <v>15</v>
      </c>
      <c r="G287" s="23">
        <v>612</v>
      </c>
      <c r="H287" s="22">
        <v>14.4</v>
      </c>
      <c r="I287" s="22">
        <v>68.44</v>
      </c>
      <c r="J287" s="21">
        <v>285</v>
      </c>
    </row>
    <row r="288" spans="2:10" ht="12.75">
      <c r="B288" s="37">
        <f t="shared" si="18"/>
        <v>13.0951</v>
      </c>
      <c r="C288" s="52">
        <v>13.12</v>
      </c>
      <c r="D288" s="40">
        <f t="shared" si="19"/>
        <v>0.001963023962962963</v>
      </c>
      <c r="E288" s="53">
        <v>0.00196712962962963</v>
      </c>
      <c r="F288" s="28">
        <v>14</v>
      </c>
      <c r="G288" s="23">
        <v>613</v>
      </c>
      <c r="H288" s="22">
        <v>14.44</v>
      </c>
      <c r="I288" s="22">
        <v>68.62</v>
      </c>
      <c r="J288" s="21">
        <v>286</v>
      </c>
    </row>
    <row r="289" spans="2:10" ht="12.75">
      <c r="B289" s="37">
        <f t="shared" si="18"/>
        <v>13.1251</v>
      </c>
      <c r="C289" s="52">
        <v>13.14</v>
      </c>
      <c r="D289" s="40">
        <f t="shared" si="19"/>
        <v>0.00196719062962963</v>
      </c>
      <c r="E289" s="53">
        <v>0.0019712962962962965</v>
      </c>
      <c r="F289" s="28">
        <v>13</v>
      </c>
      <c r="G289" s="23">
        <v>614</v>
      </c>
      <c r="H289" s="22">
        <v>14.48</v>
      </c>
      <c r="I289" s="22">
        <v>68.81</v>
      </c>
      <c r="J289" s="21">
        <v>287</v>
      </c>
    </row>
    <row r="290" spans="2:10" ht="12.75">
      <c r="B290" s="37">
        <f t="shared" si="18"/>
        <v>13.145100000000001</v>
      </c>
      <c r="C290" s="52">
        <v>13.17</v>
      </c>
      <c r="D290" s="40">
        <f t="shared" si="19"/>
        <v>0.0019713572962962965</v>
      </c>
      <c r="E290" s="53">
        <v>0.001975462962962963</v>
      </c>
      <c r="F290" s="28">
        <v>12</v>
      </c>
      <c r="G290" s="23">
        <v>616</v>
      </c>
      <c r="H290" s="22">
        <v>14.52</v>
      </c>
      <c r="I290" s="22">
        <v>68.99</v>
      </c>
      <c r="J290" s="21">
        <v>288</v>
      </c>
    </row>
    <row r="291" spans="2:10" ht="12.75">
      <c r="B291" s="37">
        <f t="shared" si="18"/>
        <v>13.1751</v>
      </c>
      <c r="C291" s="52">
        <v>13.2</v>
      </c>
      <c r="D291" s="40">
        <f t="shared" si="19"/>
        <v>0.001975523962962963</v>
      </c>
      <c r="E291" s="53">
        <v>0.00197962962962963</v>
      </c>
      <c r="F291" s="28">
        <v>11</v>
      </c>
      <c r="G291" s="23">
        <v>617</v>
      </c>
      <c r="H291" s="22">
        <v>14.56</v>
      </c>
      <c r="I291" s="22">
        <v>69.18</v>
      </c>
      <c r="J291" s="21">
        <v>289</v>
      </c>
    </row>
    <row r="292" spans="2:10" ht="12.75">
      <c r="B292" s="37">
        <f t="shared" si="18"/>
        <v>13.2051</v>
      </c>
      <c r="C292" s="52">
        <v>13.23</v>
      </c>
      <c r="D292" s="40">
        <f t="shared" si="19"/>
        <v>0.0019796906296296298</v>
      </c>
      <c r="E292" s="53">
        <v>0.0019837962962962964</v>
      </c>
      <c r="F292" s="28">
        <v>10</v>
      </c>
      <c r="G292" s="23">
        <v>618</v>
      </c>
      <c r="H292" s="22">
        <v>14.6</v>
      </c>
      <c r="I292" s="22">
        <v>69.36</v>
      </c>
      <c r="J292" s="21">
        <v>290</v>
      </c>
    </row>
    <row r="293" spans="2:10" ht="12.75">
      <c r="B293" s="37">
        <f t="shared" si="18"/>
        <v>13.235100000000001</v>
      </c>
      <c r="C293" s="52">
        <v>13.25</v>
      </c>
      <c r="D293" s="40">
        <f>E292+0.000000061</f>
        <v>0.0019838572962962964</v>
      </c>
      <c r="E293" s="53">
        <v>0.001987962962962963</v>
      </c>
      <c r="F293" s="28">
        <v>9</v>
      </c>
      <c r="G293" s="23">
        <v>619</v>
      </c>
      <c r="H293" s="22">
        <v>14.64</v>
      </c>
      <c r="I293" s="22">
        <v>69.54</v>
      </c>
      <c r="J293" s="21">
        <v>291</v>
      </c>
    </row>
    <row r="294" spans="2:10" ht="12.75">
      <c r="B294" s="37">
        <f t="shared" si="18"/>
        <v>13.2551</v>
      </c>
      <c r="C294" s="52">
        <v>13.28</v>
      </c>
      <c r="D294" s="40">
        <f aca="true" t="shared" si="20" ref="D294:D302">E293+0.000000061</f>
        <v>0.001988023962962963</v>
      </c>
      <c r="E294" s="53">
        <v>0.0019921296296296297</v>
      </c>
      <c r="F294" s="28">
        <v>8</v>
      </c>
      <c r="G294" s="23">
        <v>620</v>
      </c>
      <c r="H294" s="22">
        <v>14.68</v>
      </c>
      <c r="I294" s="22">
        <v>69.73</v>
      </c>
      <c r="J294" s="21">
        <v>292</v>
      </c>
    </row>
    <row r="295" spans="2:10" ht="12.75">
      <c r="B295" s="37">
        <f t="shared" si="18"/>
        <v>13.2851</v>
      </c>
      <c r="C295" s="52">
        <v>13.31</v>
      </c>
      <c r="D295" s="40">
        <f t="shared" si="20"/>
        <v>0.0019921906296296297</v>
      </c>
      <c r="E295" s="53">
        <v>0.0019962962962962964</v>
      </c>
      <c r="F295" s="28">
        <v>7</v>
      </c>
      <c r="G295" s="23">
        <v>622</v>
      </c>
      <c r="H295" s="22">
        <v>14.72</v>
      </c>
      <c r="I295" s="22">
        <v>69.91</v>
      </c>
      <c r="J295" s="21">
        <v>293</v>
      </c>
    </row>
    <row r="296" spans="2:10" ht="12.75">
      <c r="B296" s="37">
        <f t="shared" si="18"/>
        <v>13.315100000000001</v>
      </c>
      <c r="C296" s="52">
        <v>13.34</v>
      </c>
      <c r="D296" s="40">
        <f t="shared" si="20"/>
        <v>0.0019963572962962963</v>
      </c>
      <c r="E296" s="53">
        <v>0.002000462962962963</v>
      </c>
      <c r="F296" s="28">
        <v>6</v>
      </c>
      <c r="G296" s="23">
        <v>623</v>
      </c>
      <c r="H296" s="22">
        <v>14.76</v>
      </c>
      <c r="I296" s="22">
        <v>70.1</v>
      </c>
      <c r="J296" s="21">
        <v>294</v>
      </c>
    </row>
    <row r="297" spans="2:10" ht="12.75">
      <c r="B297" s="37">
        <f t="shared" si="18"/>
        <v>13.3451</v>
      </c>
      <c r="C297" s="52">
        <v>13.36</v>
      </c>
      <c r="D297" s="40">
        <f t="shared" si="20"/>
        <v>0.002000523962962963</v>
      </c>
      <c r="E297" s="53">
        <v>0.0020046296296296296</v>
      </c>
      <c r="F297" s="28">
        <v>5</v>
      </c>
      <c r="G297" s="23">
        <v>624</v>
      </c>
      <c r="H297" s="22">
        <v>14.8</v>
      </c>
      <c r="I297" s="22">
        <v>70.28</v>
      </c>
      <c r="J297" s="21">
        <v>295</v>
      </c>
    </row>
    <row r="298" spans="2:10" ht="12.75">
      <c r="B298" s="37">
        <f t="shared" si="18"/>
        <v>13.3651</v>
      </c>
      <c r="C298" s="52">
        <v>13.39</v>
      </c>
      <c r="D298" s="40">
        <f t="shared" si="20"/>
        <v>0.0020046906296296296</v>
      </c>
      <c r="E298" s="53">
        <v>0.0020087962962962963</v>
      </c>
      <c r="F298" s="28">
        <v>4</v>
      </c>
      <c r="G298" s="23">
        <v>625</v>
      </c>
      <c r="H298" s="22">
        <v>14.84</v>
      </c>
      <c r="I298" s="22">
        <v>70.46</v>
      </c>
      <c r="J298" s="21">
        <v>296</v>
      </c>
    </row>
    <row r="299" spans="2:10" ht="12.75">
      <c r="B299" s="37">
        <f t="shared" si="18"/>
        <v>13.395100000000001</v>
      </c>
      <c r="C299" s="52">
        <v>13.42</v>
      </c>
      <c r="D299" s="40">
        <f t="shared" si="20"/>
        <v>0.0020088572962962963</v>
      </c>
      <c r="E299" s="53">
        <v>0.002012962962962963</v>
      </c>
      <c r="F299" s="28">
        <v>3</v>
      </c>
      <c r="G299" s="23">
        <v>626</v>
      </c>
      <c r="H299" s="22">
        <v>14.88</v>
      </c>
      <c r="I299" s="36">
        <v>70.65</v>
      </c>
      <c r="J299" s="21">
        <v>297</v>
      </c>
    </row>
    <row r="300" spans="2:10" ht="12.75">
      <c r="B300" s="37">
        <f t="shared" si="18"/>
        <v>13.4251</v>
      </c>
      <c r="C300" s="52">
        <v>13.45</v>
      </c>
      <c r="D300" s="40">
        <f t="shared" si="20"/>
        <v>0.002013023962962963</v>
      </c>
      <c r="E300" s="53">
        <v>0.0020171296296296296</v>
      </c>
      <c r="F300" s="28">
        <v>2</v>
      </c>
      <c r="G300" s="23">
        <v>628</v>
      </c>
      <c r="H300" s="22">
        <v>14.92</v>
      </c>
      <c r="I300" s="22">
        <v>70.83</v>
      </c>
      <c r="J300" s="21">
        <v>298</v>
      </c>
    </row>
    <row r="301" spans="2:10" ht="12.75">
      <c r="B301" s="37">
        <f t="shared" si="18"/>
        <v>13.4551</v>
      </c>
      <c r="C301" s="52">
        <v>13.47</v>
      </c>
      <c r="D301" s="40">
        <f t="shared" si="20"/>
        <v>0.0020171906296296296</v>
      </c>
      <c r="E301" s="53">
        <v>0.002021296296296296</v>
      </c>
      <c r="F301" s="28">
        <v>1</v>
      </c>
      <c r="G301" s="23">
        <v>629</v>
      </c>
      <c r="H301" s="22">
        <v>14.96</v>
      </c>
      <c r="I301" s="22">
        <v>71.02</v>
      </c>
      <c r="J301" s="21">
        <v>299</v>
      </c>
    </row>
    <row r="302" spans="2:10" ht="12.75">
      <c r="B302" s="37">
        <f t="shared" si="18"/>
        <v>13.475100000000001</v>
      </c>
      <c r="C302" s="52">
        <v>13.5</v>
      </c>
      <c r="D302" s="40">
        <f t="shared" si="20"/>
        <v>0.002021357296296296</v>
      </c>
      <c r="E302" s="53">
        <v>0.002025462962962963</v>
      </c>
      <c r="F302" s="28">
        <v>0</v>
      </c>
      <c r="G302" s="20">
        <v>630</v>
      </c>
      <c r="H302" s="16">
        <v>15</v>
      </c>
      <c r="I302" s="16">
        <v>71.2</v>
      </c>
      <c r="J302" s="19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  <ignoredErrors>
    <ignoredError sqref="D3:D38 D39:D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N457"/>
  <sheetViews>
    <sheetView zoomScalePageLayoutView="0" workbookViewId="0" topLeftCell="A49">
      <selection activeCell="B65" sqref="B65"/>
    </sheetView>
  </sheetViews>
  <sheetFormatPr defaultColWidth="9.140625" defaultRowHeight="12.75"/>
  <cols>
    <col min="1" max="1" width="26.7109375" style="0" customWidth="1"/>
    <col min="2" max="6" width="8.7109375" style="0" customWidth="1"/>
    <col min="7" max="7" width="15.57421875" style="0" bestFit="1" customWidth="1"/>
    <col min="8" max="8" width="42.57421875" style="0" customWidth="1"/>
    <col min="9" max="9" width="10.28125" style="0" customWidth="1"/>
    <col min="10" max="10" width="11.28125" style="0" customWidth="1"/>
    <col min="11" max="11" width="7.00390625" style="1" customWidth="1"/>
    <col min="12" max="12" width="6.28125" style="0" customWidth="1"/>
    <col min="13" max="13" width="6.00390625" style="0" customWidth="1"/>
    <col min="14" max="14" width="5.7109375" style="0" customWidth="1"/>
    <col min="15" max="15" width="6.57421875" style="0" customWidth="1"/>
    <col min="16" max="16" width="5.7109375" style="0" customWidth="1"/>
    <col min="17" max="17" width="7.57421875" style="0" customWidth="1"/>
    <col min="18" max="18" width="11.00390625" style="0" customWidth="1"/>
    <col min="19" max="19" width="7.57421875" style="0" customWidth="1"/>
    <col min="20" max="20" width="7.00390625" style="0" customWidth="1"/>
    <col min="21" max="21" width="8.140625" style="0" customWidth="1"/>
    <col min="22" max="22" width="7.8515625" style="0" customWidth="1"/>
    <col min="23" max="23" width="7.28125" style="0" customWidth="1"/>
  </cols>
  <sheetData>
    <row r="1" ht="13.5" thickBot="1">
      <c r="K1"/>
    </row>
    <row r="2" spans="1:11" ht="27.75" customHeight="1" thickTop="1">
      <c r="A2" s="81" t="s">
        <v>100</v>
      </c>
      <c r="B2" s="82"/>
      <c r="C2" s="82"/>
      <c r="D2" s="82"/>
      <c r="E2" s="82"/>
      <c r="F2" s="82"/>
      <c r="G2" s="83"/>
      <c r="H2" s="79" t="s">
        <v>86</v>
      </c>
      <c r="K2"/>
    </row>
    <row r="3" spans="1:11" ht="12.75">
      <c r="A3" s="2" t="s">
        <v>1</v>
      </c>
      <c r="B3" s="30" t="s">
        <v>85</v>
      </c>
      <c r="C3" s="3" t="s">
        <v>89</v>
      </c>
      <c r="D3" s="3" t="s">
        <v>81</v>
      </c>
      <c r="E3" s="3" t="s">
        <v>83</v>
      </c>
      <c r="F3" s="3" t="s">
        <v>90</v>
      </c>
      <c r="G3" s="3" t="s">
        <v>0</v>
      </c>
      <c r="H3" s="80"/>
      <c r="K3"/>
    </row>
    <row r="4" spans="1:11" ht="12.75" customHeight="1">
      <c r="A4" s="62" t="s">
        <v>136</v>
      </c>
      <c r="B4" s="64">
        <v>2005</v>
      </c>
      <c r="C4" s="11">
        <v>9.96</v>
      </c>
      <c r="D4" s="42">
        <v>0</v>
      </c>
      <c r="E4" s="11">
        <v>10</v>
      </c>
      <c r="F4" s="29"/>
      <c r="G4" s="60">
        <f>SUM(C5:F5)</f>
        <v>161</v>
      </c>
      <c r="H4" s="55"/>
      <c r="K4"/>
    </row>
    <row r="5" spans="1:11" ht="12.75" customHeight="1">
      <c r="A5" s="63"/>
      <c r="B5" s="65"/>
      <c r="C5" s="4">
        <f>IF(C4&lt;6.87,0,VLOOKUP(C4,rfut,5,TRUE))</f>
        <v>140</v>
      </c>
      <c r="D5" s="4">
        <f>IF(D4&lt;179,0,VLOOKUP(D4,távol,4,TRUE))</f>
        <v>0</v>
      </c>
      <c r="E5" s="4">
        <f>IF(E4&lt;4,0,VLOOKUP(E4,kisl,2,TRUE))</f>
        <v>21</v>
      </c>
      <c r="F5" s="4">
        <f>IF(F4&lt;lány!$D$2,0,VLOOKUP(F4,hfut,3,TRUE))</f>
        <v>0</v>
      </c>
      <c r="G5" s="61"/>
      <c r="H5" s="55"/>
      <c r="K5"/>
    </row>
    <row r="6" spans="1:11" ht="12.75" customHeight="1">
      <c r="A6" s="62"/>
      <c r="B6" s="64"/>
      <c r="C6" s="11"/>
      <c r="D6" s="42"/>
      <c r="E6" s="11"/>
      <c r="F6" s="29"/>
      <c r="G6" s="60">
        <f>SUM(C7:F7)</f>
        <v>0</v>
      </c>
      <c r="H6" s="55"/>
      <c r="K6"/>
    </row>
    <row r="7" spans="1:11" ht="12.75" customHeight="1">
      <c r="A7" s="63"/>
      <c r="B7" s="65"/>
      <c r="C7" s="4">
        <f>IF(C6&lt;6.87,0,VLOOKUP(C6,rfut,5,TRUE))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IF(F6&lt;lány!$D$2,0,VLOOKUP(F6,hfut,3,TRUE))</f>
        <v>0</v>
      </c>
      <c r="G7" s="61"/>
      <c r="H7" s="55"/>
      <c r="K7"/>
    </row>
    <row r="8" spans="1:11" ht="12.75" customHeight="1">
      <c r="A8" s="62"/>
      <c r="B8" s="64"/>
      <c r="C8" s="11"/>
      <c r="D8" s="42"/>
      <c r="E8" s="11"/>
      <c r="F8" s="29"/>
      <c r="G8" s="60">
        <f>SUM(C9:F9)</f>
        <v>0</v>
      </c>
      <c r="H8" s="55"/>
      <c r="K8"/>
    </row>
    <row r="9" spans="1:11" ht="12.75" customHeight="1">
      <c r="A9" s="63"/>
      <c r="B9" s="65"/>
      <c r="C9" s="4">
        <f>IF(C8&lt;6.87,0,VLOOKUP(C8,rfut,5,TRUE))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IF(F8&lt;lány!$D$2,0,VLOOKUP(F8,hfut,3,TRUE))</f>
        <v>0</v>
      </c>
      <c r="G9" s="61"/>
      <c r="H9" s="55"/>
      <c r="K9"/>
    </row>
    <row r="10" spans="1:11" ht="12.75" customHeight="1">
      <c r="A10" s="62"/>
      <c r="B10" s="64"/>
      <c r="C10" s="11"/>
      <c r="D10" s="42"/>
      <c r="E10" s="11"/>
      <c r="F10" s="29"/>
      <c r="G10" s="60">
        <f>SUM(C11:F11)</f>
        <v>0</v>
      </c>
      <c r="H10" s="55"/>
      <c r="K10"/>
    </row>
    <row r="11" spans="1:11" ht="12.75" customHeight="1">
      <c r="A11" s="63"/>
      <c r="B11" s="65"/>
      <c r="C11" s="4">
        <f>IF(C10&lt;6.87,0,VLOOKUP(C10,rfut,5,TRUE))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IF(F10&lt;lány!$D$2,0,VLOOKUP(F10,hfut,3,TRUE))</f>
        <v>0</v>
      </c>
      <c r="G11" s="61"/>
      <c r="H11" s="55"/>
      <c r="K11"/>
    </row>
    <row r="12" spans="1:11" ht="12.75" customHeight="1">
      <c r="A12" s="62"/>
      <c r="B12" s="64"/>
      <c r="C12" s="11"/>
      <c r="D12" s="42"/>
      <c r="E12" s="11"/>
      <c r="F12" s="29"/>
      <c r="G12" s="60">
        <f>SUM(C13:F13)</f>
        <v>0</v>
      </c>
      <c r="H12" s="55"/>
      <c r="K12"/>
    </row>
    <row r="13" spans="1:11" ht="12.75" customHeight="1">
      <c r="A13" s="63"/>
      <c r="B13" s="65"/>
      <c r="C13" s="4">
        <f>IF(C12&lt;6.87,0,VLOOKUP(C12,rfut,5,TRUE))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IF(F12&lt;lány!$D$2,0,VLOOKUP(F12,hfut,3,TRUE))</f>
        <v>0</v>
      </c>
      <c r="G13" s="61"/>
      <c r="H13" s="55"/>
      <c r="K13"/>
    </row>
    <row r="14" spans="1:11" ht="12.75" customHeight="1">
      <c r="A14" s="62"/>
      <c r="B14" s="64"/>
      <c r="C14" s="11"/>
      <c r="D14" s="42"/>
      <c r="E14" s="11"/>
      <c r="F14" s="29"/>
      <c r="G14" s="60">
        <f>SUM(C15:F15)</f>
        <v>0</v>
      </c>
      <c r="H14" s="55"/>
      <c r="K14"/>
    </row>
    <row r="15" spans="1:11" ht="12.75" customHeight="1">
      <c r="A15" s="63"/>
      <c r="B15" s="65"/>
      <c r="C15" s="4">
        <f>IF(C14&lt;6.87,0,VLOOKUP(C14,rfut,5,TRUE))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IF(F14&lt;lány!$D$2,0,VLOOKUP(F14,hfut,3,TRUE))</f>
        <v>0</v>
      </c>
      <c r="G15" s="61"/>
      <c r="H15" s="55"/>
      <c r="K15"/>
    </row>
    <row r="16" spans="1:11" ht="12.75" customHeight="1">
      <c r="A16" s="62"/>
      <c r="B16" s="64"/>
      <c r="C16" s="11"/>
      <c r="D16" s="42"/>
      <c r="E16" s="11"/>
      <c r="F16" s="29"/>
      <c r="G16" s="60">
        <f>SUM(C17:F17)</f>
        <v>0</v>
      </c>
      <c r="H16" s="55"/>
      <c r="K16"/>
    </row>
    <row r="17" spans="1:11" ht="12.75" customHeight="1">
      <c r="A17" s="63"/>
      <c r="B17" s="65"/>
      <c r="C17" s="4">
        <f>IF(C16&lt;6.87,0,VLOOKUP(C16,rfut,5,TRUE))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IF(F16&lt;lány!$D$2,0,VLOOKUP(F16,hfut,3,TRUE))</f>
        <v>0</v>
      </c>
      <c r="G17" s="61"/>
      <c r="H17" s="55"/>
      <c r="K17"/>
    </row>
    <row r="18" spans="1:11" ht="12.75" customHeight="1">
      <c r="A18" s="62"/>
      <c r="B18" s="64"/>
      <c r="C18" s="11"/>
      <c r="D18" s="42"/>
      <c r="E18" s="11"/>
      <c r="F18" s="29"/>
      <c r="G18" s="60">
        <f>SUM(C19:F19)</f>
        <v>0</v>
      </c>
      <c r="H18" s="55"/>
      <c r="K18"/>
    </row>
    <row r="19" spans="1:11" ht="12.75" customHeight="1">
      <c r="A19" s="63"/>
      <c r="B19" s="65"/>
      <c r="C19" s="4">
        <f>IF(C18&lt;6.87,0,VLOOKUP(C18,rfut,5,TRUE))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IF(F18&lt;lány!$D$2,0,VLOOKUP(F18,hfut,3,TRUE))</f>
        <v>0</v>
      </c>
      <c r="G19" s="61"/>
      <c r="H19" s="55"/>
      <c r="K19"/>
    </row>
    <row r="20" spans="1:11" ht="12.75" customHeight="1">
      <c r="A20" s="62"/>
      <c r="B20" s="64"/>
      <c r="C20" s="11"/>
      <c r="D20" s="42"/>
      <c r="E20" s="11"/>
      <c r="F20" s="29"/>
      <c r="G20" s="60">
        <f>SUM(C21:F21)</f>
        <v>0</v>
      </c>
      <c r="H20" s="55"/>
      <c r="K20"/>
    </row>
    <row r="21" spans="1:11" ht="12.75" customHeight="1">
      <c r="A21" s="63"/>
      <c r="B21" s="65"/>
      <c r="C21" s="4">
        <f>IF(C20&lt;6.87,0,VLOOKUP(C20,rfut,5,TRUE))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IF(F20&lt;lány!$D$2,0,VLOOKUP(F20,hfut,3,TRUE))</f>
        <v>0</v>
      </c>
      <c r="G21" s="61"/>
      <c r="H21" s="55"/>
      <c r="K21"/>
    </row>
    <row r="22" spans="1:11" ht="14.25" customHeight="1">
      <c r="A22" s="62"/>
      <c r="B22" s="64"/>
      <c r="C22" s="11"/>
      <c r="D22" s="42"/>
      <c r="E22" s="11"/>
      <c r="F22" s="29"/>
      <c r="G22" s="60">
        <f>SUM(C23:F23)</f>
        <v>0</v>
      </c>
      <c r="H22" s="58"/>
      <c r="K22"/>
    </row>
    <row r="23" spans="1:11" ht="12.75" customHeight="1">
      <c r="A23" s="63"/>
      <c r="B23" s="65"/>
      <c r="C23" s="4">
        <f>IF(C22&lt;6.87,0,VLOOKUP(C22,rfut,5,TRUE))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IF(F22&lt;lány!$D$2,0,VLOOKUP(F22,hfut,3,TRUE))</f>
        <v>0</v>
      </c>
      <c r="G23" s="61"/>
      <c r="H23" s="59"/>
      <c r="K23"/>
    </row>
    <row r="24" spans="1:11" ht="12.75" customHeight="1">
      <c r="A24" s="62"/>
      <c r="B24" s="64"/>
      <c r="C24" s="11"/>
      <c r="D24" s="42"/>
      <c r="E24" s="11"/>
      <c r="F24" s="12"/>
      <c r="G24" s="60">
        <f>SUM(C25:F25)</f>
        <v>0</v>
      </c>
      <c r="H24" s="56"/>
      <c r="K24"/>
    </row>
    <row r="25" spans="1:11" ht="12.75" customHeight="1">
      <c r="A25" s="63"/>
      <c r="B25" s="65"/>
      <c r="C25" s="4">
        <f>IF(C24&lt;6.87,0,VLOOKUP(C24,rfut,5,TRUE))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IF(F24&lt;lány!$D$2,0,VLOOKUP(F24,hfut,3,TRUE))</f>
        <v>0</v>
      </c>
      <c r="G25" s="61"/>
      <c r="H25" s="56"/>
      <c r="K25"/>
    </row>
    <row r="26" spans="1:11" ht="12.75" customHeight="1">
      <c r="A26" s="62"/>
      <c r="B26" s="64"/>
      <c r="C26" s="11"/>
      <c r="D26" s="42"/>
      <c r="E26" s="11"/>
      <c r="F26" s="12"/>
      <c r="G26" s="60">
        <f>SUM(C27:F27)</f>
        <v>0</v>
      </c>
      <c r="H26" s="56"/>
      <c r="K26"/>
    </row>
    <row r="27" spans="1:11" ht="12.75" customHeight="1">
      <c r="A27" s="63"/>
      <c r="B27" s="65"/>
      <c r="C27" s="4">
        <f>IF(C26&lt;6.87,0,VLOOKUP(C26,rfut,5,TRUE))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IF(F26&lt;lány!$D$2,0,VLOOKUP(F26,hfut,3,TRUE))</f>
        <v>0</v>
      </c>
      <c r="G27" s="61"/>
      <c r="H27" s="56"/>
      <c r="K27"/>
    </row>
    <row r="28" spans="1:11" ht="12.75" customHeight="1">
      <c r="A28" s="62"/>
      <c r="B28" s="64"/>
      <c r="C28" s="11"/>
      <c r="D28" s="42"/>
      <c r="E28" s="11"/>
      <c r="F28" s="12"/>
      <c r="G28" s="60">
        <f>SUM(C29:F29)</f>
        <v>0</v>
      </c>
      <c r="H28" s="56"/>
      <c r="K28"/>
    </row>
    <row r="29" spans="1:11" ht="12.75" customHeight="1">
      <c r="A29" s="63"/>
      <c r="B29" s="65"/>
      <c r="C29" s="4">
        <f>IF(C28&lt;6.87,0,VLOOKUP(C28,rfut,5,TRUE))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IF(F28&lt;lány!$D$2,0,VLOOKUP(F28,hfut,3,TRUE))</f>
        <v>0</v>
      </c>
      <c r="G29" s="61"/>
      <c r="H29" s="56"/>
      <c r="K29"/>
    </row>
    <row r="30" spans="1:11" ht="12.75" customHeight="1">
      <c r="A30" s="62"/>
      <c r="B30" s="64"/>
      <c r="C30" s="11"/>
      <c r="D30" s="42"/>
      <c r="E30" s="11"/>
      <c r="F30" s="12"/>
      <c r="G30" s="70">
        <f>SUM(C31:F31)</f>
        <v>0</v>
      </c>
      <c r="H30" s="56"/>
      <c r="K30"/>
    </row>
    <row r="31" spans="1:11" ht="12.75" customHeight="1">
      <c r="A31" s="63"/>
      <c r="B31" s="65"/>
      <c r="C31" s="4">
        <f>IF(C30&lt;6.87,0,VLOOKUP(C30,rfut,5,TRUE))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IF(F30&lt;lány!$D$2,0,VLOOKUP(F30,hfut,3,TRUE))</f>
        <v>0</v>
      </c>
      <c r="G31" s="71"/>
      <c r="H31" s="56"/>
      <c r="K31"/>
    </row>
    <row r="32" spans="1:11" ht="12.75" customHeight="1">
      <c r="A32" s="62"/>
      <c r="B32" s="64"/>
      <c r="C32" s="13"/>
      <c r="D32" s="43"/>
      <c r="E32" s="13"/>
      <c r="F32" s="14"/>
      <c r="G32" s="70">
        <f>SUM(C33:F33)</f>
        <v>0</v>
      </c>
      <c r="H32" s="56"/>
      <c r="K32"/>
    </row>
    <row r="33" spans="1:11" ht="13.5" customHeight="1" thickBot="1">
      <c r="A33" s="63"/>
      <c r="B33" s="78"/>
      <c r="C33" s="5">
        <f>IF(C32&lt;6.87,0,VLOOKUP(C32,rfut,5,TRUE))</f>
        <v>0</v>
      </c>
      <c r="D33" s="5">
        <f>IF(D32&lt;179,0,VLOOKUP(D32,távol,4,TRUE))</f>
        <v>0</v>
      </c>
      <c r="E33" s="5">
        <f>IF(E32&lt;4,0,VLOOKUP(E32,kisl,2,TRUE))</f>
        <v>0</v>
      </c>
      <c r="F33" s="5">
        <f>IF(F32&lt;lány!$D$2,0,VLOOKUP(F32,hfut,3,TRUE))</f>
        <v>0</v>
      </c>
      <c r="G33" s="72"/>
      <c r="H33" s="57"/>
      <c r="K33"/>
    </row>
    <row r="34" spans="5:11" ht="13.5" thickTop="1">
      <c r="E34" s="1"/>
      <c r="K34"/>
    </row>
    <row r="35" ht="13.5" thickBot="1">
      <c r="K35"/>
    </row>
    <row r="36" spans="1:11" ht="26.25" thickTop="1">
      <c r="A36" s="73" t="s">
        <v>129</v>
      </c>
      <c r="B36" s="74"/>
      <c r="C36" s="75"/>
      <c r="D36" s="75"/>
      <c r="E36" s="75"/>
      <c r="F36" s="75"/>
      <c r="G36" s="75"/>
      <c r="H36" s="76"/>
      <c r="K36"/>
    </row>
    <row r="37" spans="1:11" ht="12.75" customHeight="1">
      <c r="A37" s="2" t="s">
        <v>1</v>
      </c>
      <c r="B37" s="30" t="s">
        <v>85</v>
      </c>
      <c r="C37" s="3" t="s">
        <v>89</v>
      </c>
      <c r="D37" s="3" t="s">
        <v>81</v>
      </c>
      <c r="E37" s="3" t="s">
        <v>83</v>
      </c>
      <c r="F37" s="3" t="s">
        <v>90</v>
      </c>
      <c r="G37" s="3" t="s">
        <v>0</v>
      </c>
      <c r="H37" s="77"/>
      <c r="K37"/>
    </row>
    <row r="38" spans="1:11" ht="12.75" customHeight="1">
      <c r="A38" s="66" t="s">
        <v>130</v>
      </c>
      <c r="B38" s="64">
        <v>2005</v>
      </c>
      <c r="C38" s="11">
        <v>9.8</v>
      </c>
      <c r="D38" s="42">
        <v>328</v>
      </c>
      <c r="E38" s="11">
        <v>32</v>
      </c>
      <c r="F38" s="29">
        <v>0.0016671296296296295</v>
      </c>
      <c r="G38" s="60">
        <f>SUM(C39:F39)</f>
        <v>423</v>
      </c>
      <c r="H38" s="67">
        <f>SUM(G38:G49)-MIN(G38:G49)</f>
        <v>2191</v>
      </c>
      <c r="K38"/>
    </row>
    <row r="39" spans="1:11" ht="12.75" customHeight="1">
      <c r="A39" s="66"/>
      <c r="B39" s="65"/>
      <c r="C39" s="4">
        <f>IF(C38&lt;6.87,0,VLOOKUP(C38,rfut,5,TRUE))</f>
        <v>147</v>
      </c>
      <c r="D39" s="4">
        <f>IF(D38&lt;179,0,VLOOKUP(D38,távol,4,TRUE))</f>
        <v>82</v>
      </c>
      <c r="E39" s="4">
        <f>IF(E38&lt;4,0,VLOOKUP(E38,kisl,2,TRUE))</f>
        <v>105</v>
      </c>
      <c r="F39" s="4">
        <f>IF(F38&lt;lány!$D$2,0,VLOOKUP(F38,hfut,3,TRUE))</f>
        <v>89</v>
      </c>
      <c r="G39" s="61"/>
      <c r="H39" s="68"/>
      <c r="K39"/>
    </row>
    <row r="40" spans="1:14" ht="12.75" customHeight="1">
      <c r="A40" s="66" t="s">
        <v>131</v>
      </c>
      <c r="B40" s="64">
        <v>2005</v>
      </c>
      <c r="C40" s="11">
        <v>9.39</v>
      </c>
      <c r="D40" s="42">
        <v>384</v>
      </c>
      <c r="E40" s="11">
        <v>36</v>
      </c>
      <c r="F40" s="12">
        <v>0.001605902777777778</v>
      </c>
      <c r="G40" s="60">
        <f>SUM(C41:F41)</f>
        <v>510</v>
      </c>
      <c r="H40" s="68"/>
      <c r="L40" s="1"/>
      <c r="M40" s="1"/>
      <c r="N40" s="1"/>
    </row>
    <row r="41" spans="1:11" ht="12.75" customHeight="1">
      <c r="A41" s="66"/>
      <c r="B41" s="65"/>
      <c r="C41" s="4">
        <f>IF(C40&lt;6.87,0,VLOOKUP(C40,rfut,5,TRUE))</f>
        <v>167</v>
      </c>
      <c r="D41" s="4">
        <f>IF(D40&lt;179,0,VLOOKUP(D40,távol,4,TRUE))</f>
        <v>116</v>
      </c>
      <c r="E41" s="4">
        <f>IF(E40&lt;4,0,VLOOKUP(E40,kisl,2,TRUE))</f>
        <v>122</v>
      </c>
      <c r="F41" s="4">
        <f>IF(F40&lt;lány!$D$2,0,VLOOKUP(F40,hfut,3,TRUE))</f>
        <v>105</v>
      </c>
      <c r="G41" s="61"/>
      <c r="H41" s="68"/>
      <c r="K41"/>
    </row>
    <row r="42" spans="1:11" ht="12.75" customHeight="1">
      <c r="A42" s="66" t="s">
        <v>132</v>
      </c>
      <c r="B42" s="64">
        <v>2005</v>
      </c>
      <c r="C42" s="11">
        <v>9.66</v>
      </c>
      <c r="D42" s="42">
        <v>330</v>
      </c>
      <c r="E42" s="11">
        <v>27.5</v>
      </c>
      <c r="F42" s="12">
        <v>0.0016155092592592592</v>
      </c>
      <c r="G42" s="60">
        <f>SUM(C43:F43)</f>
        <v>427</v>
      </c>
      <c r="H42" s="68"/>
      <c r="K42"/>
    </row>
    <row r="43" spans="1:11" ht="12.75" customHeight="1">
      <c r="A43" s="66"/>
      <c r="B43" s="65"/>
      <c r="C43" s="4">
        <f>IF(C42&lt;6.87,0,VLOOKUP(C42,rfut,5,TRUE))</f>
        <v>154</v>
      </c>
      <c r="D43" s="4">
        <f>IF(D42&lt;179,0,VLOOKUP(D42,távol,4,TRUE))</f>
        <v>83</v>
      </c>
      <c r="E43" s="4">
        <f>IF(E42&lt;4,0,VLOOKUP(E42,kisl,2,TRUE))</f>
        <v>87</v>
      </c>
      <c r="F43" s="4">
        <f>IF(F42&lt;lány!$D$2,0,VLOOKUP(F42,hfut,3,TRUE))</f>
        <v>103</v>
      </c>
      <c r="G43" s="61"/>
      <c r="H43" s="68"/>
      <c r="K43"/>
    </row>
    <row r="44" spans="1:11" ht="12.75" customHeight="1">
      <c r="A44" s="66" t="s">
        <v>133</v>
      </c>
      <c r="B44" s="64">
        <v>2005</v>
      </c>
      <c r="C44" s="11">
        <v>9.91</v>
      </c>
      <c r="D44" s="42">
        <v>350</v>
      </c>
      <c r="E44" s="11">
        <v>27.5</v>
      </c>
      <c r="F44" s="12">
        <v>0.0017392361111111113</v>
      </c>
      <c r="G44" s="60">
        <f>SUM(C45:F45)</f>
        <v>394</v>
      </c>
      <c r="H44" s="68"/>
      <c r="K44"/>
    </row>
    <row r="45" spans="1:11" ht="12.75" customHeight="1">
      <c r="A45" s="66"/>
      <c r="B45" s="65"/>
      <c r="C45" s="4">
        <f>IF(C44&lt;6.87,0,VLOOKUP(C44,rfut,5,TRUE))</f>
        <v>142</v>
      </c>
      <c r="D45" s="4">
        <f>IF(D44&lt;179,0,VLOOKUP(D44,távol,4,TRUE))</f>
        <v>95</v>
      </c>
      <c r="E45" s="4">
        <f>IF(E44&lt;4,0,VLOOKUP(E44,kisl,2,TRUE))</f>
        <v>87</v>
      </c>
      <c r="F45" s="4">
        <f>IF(F44&lt;lány!$D$2,0,VLOOKUP(F44,hfut,3,TRUE))</f>
        <v>70</v>
      </c>
      <c r="G45" s="61"/>
      <c r="H45" s="68"/>
      <c r="K45"/>
    </row>
    <row r="46" spans="1:11" ht="12.75" customHeight="1">
      <c r="A46" s="66" t="s">
        <v>134</v>
      </c>
      <c r="B46" s="64">
        <v>2006</v>
      </c>
      <c r="C46" s="11">
        <v>9.47</v>
      </c>
      <c r="D46" s="42">
        <v>330</v>
      </c>
      <c r="E46" s="11">
        <v>29</v>
      </c>
      <c r="F46" s="12">
        <v>0.001632986111111111</v>
      </c>
      <c r="G46" s="70">
        <f>SUM(C47:F47)</f>
        <v>437</v>
      </c>
      <c r="H46" s="68"/>
      <c r="K46"/>
    </row>
    <row r="47" spans="1:11" ht="13.5" customHeight="1">
      <c r="A47" s="66"/>
      <c r="B47" s="65"/>
      <c r="C47" s="4">
        <f>IF(C46&lt;6.87,0,VLOOKUP(C46,rfut,5,TRUE))</f>
        <v>163</v>
      </c>
      <c r="D47" s="4">
        <f>IF(D46&lt;179,0,VLOOKUP(D46,távol,4,TRUE))</f>
        <v>83</v>
      </c>
      <c r="E47" s="4">
        <f>IF(E46&lt;4,0,VLOOKUP(E46,kisl,2,TRUE))</f>
        <v>93</v>
      </c>
      <c r="F47" s="4">
        <f>IF(F46&lt;lány!$D$2,0,VLOOKUP(F46,hfut,3,TRUE))</f>
        <v>98</v>
      </c>
      <c r="G47" s="71"/>
      <c r="H47" s="68"/>
      <c r="K47"/>
    </row>
    <row r="48" spans="1:11" ht="12.75" customHeight="1">
      <c r="A48" s="66" t="s">
        <v>135</v>
      </c>
      <c r="B48" s="64">
        <v>2006</v>
      </c>
      <c r="C48" s="13">
        <v>10.73</v>
      </c>
      <c r="D48" s="43">
        <v>277</v>
      </c>
      <c r="E48" s="13">
        <v>19</v>
      </c>
      <c r="F48" s="14">
        <v>0.0020126157407407406</v>
      </c>
      <c r="G48" s="70">
        <f>SUM(C49:F49)</f>
        <v>215</v>
      </c>
      <c r="H48" s="68"/>
      <c r="K48"/>
    </row>
    <row r="49" spans="1:11" ht="13.5" customHeight="1" thickBot="1">
      <c r="A49" s="66"/>
      <c r="B49" s="78"/>
      <c r="C49" s="5">
        <f>IF(C48&lt;6.87,0,VLOOKUP(C48,rfut,5,TRUE))</f>
        <v>106</v>
      </c>
      <c r="D49" s="5">
        <f>IF(D48&lt;179,0,VLOOKUP(D48,távol,4,TRUE))</f>
        <v>52</v>
      </c>
      <c r="E49" s="5">
        <f>IF(E48&lt;4,0,VLOOKUP(E48,kisl,2,TRUE))</f>
        <v>54</v>
      </c>
      <c r="F49" s="5">
        <f>IF(F48&lt;lány!$D$2,0,VLOOKUP(F48,hfut,3,TRUE))</f>
        <v>3</v>
      </c>
      <c r="G49" s="72"/>
      <c r="H49" s="69"/>
      <c r="K49"/>
    </row>
    <row r="50" ht="13.5" thickTop="1">
      <c r="K50"/>
    </row>
    <row r="51" ht="12" customHeight="1" thickBot="1">
      <c r="K51"/>
    </row>
    <row r="52" spans="1:11" ht="27" customHeight="1" thickTop="1">
      <c r="A52" s="73" t="s">
        <v>122</v>
      </c>
      <c r="B52" s="74"/>
      <c r="C52" s="75"/>
      <c r="D52" s="75"/>
      <c r="E52" s="75"/>
      <c r="F52" s="75"/>
      <c r="G52" s="75"/>
      <c r="H52" s="76"/>
      <c r="K52"/>
    </row>
    <row r="53" spans="1:11" ht="12.75" customHeight="1">
      <c r="A53" s="2" t="s">
        <v>1</v>
      </c>
      <c r="B53" s="30" t="s">
        <v>85</v>
      </c>
      <c r="C53" s="3" t="s">
        <v>89</v>
      </c>
      <c r="D53" s="3" t="s">
        <v>81</v>
      </c>
      <c r="E53" s="3" t="s">
        <v>83</v>
      </c>
      <c r="F53" s="3" t="s">
        <v>90</v>
      </c>
      <c r="G53" s="3" t="s">
        <v>0</v>
      </c>
      <c r="H53" s="77"/>
      <c r="K53"/>
    </row>
    <row r="54" spans="1:11" ht="12.75" customHeight="1">
      <c r="A54" s="66" t="s">
        <v>123</v>
      </c>
      <c r="B54" s="64">
        <v>2005</v>
      </c>
      <c r="C54" s="11">
        <v>9.7</v>
      </c>
      <c r="D54" s="42">
        <v>378</v>
      </c>
      <c r="E54" s="11">
        <v>26</v>
      </c>
      <c r="F54" s="29">
        <v>0.0016155092592592592</v>
      </c>
      <c r="G54" s="60">
        <f>SUM(C55:F55)</f>
        <v>448</v>
      </c>
      <c r="H54" s="67">
        <f>SUM(G54:G65)-MIN(G54:G65)</f>
        <v>2313</v>
      </c>
      <c r="K54"/>
    </row>
    <row r="55" spans="1:11" ht="12.75" customHeight="1">
      <c r="A55" s="66"/>
      <c r="B55" s="65"/>
      <c r="C55" s="4">
        <f>IF(C54&lt;6.87,0,VLOOKUP(C54,rfut,5,TRUE))</f>
        <v>152</v>
      </c>
      <c r="D55" s="4">
        <f>IF(D54&lt;179,0,VLOOKUP(D54,távol,4,TRUE))</f>
        <v>112</v>
      </c>
      <c r="E55" s="4">
        <f>IF(E54&lt;4,0,VLOOKUP(E54,kisl,2,TRUE))</f>
        <v>81</v>
      </c>
      <c r="F55" s="4">
        <f>IF(F54&lt;lány!$D$2,0,VLOOKUP(F54,hfut,3,TRUE))</f>
        <v>103</v>
      </c>
      <c r="G55" s="61"/>
      <c r="H55" s="68"/>
      <c r="K55"/>
    </row>
    <row r="56" spans="1:11" ht="12.75" customHeight="1">
      <c r="A56" s="66" t="s">
        <v>124</v>
      </c>
      <c r="B56" s="64">
        <v>2005</v>
      </c>
      <c r="C56" s="11">
        <v>9.55</v>
      </c>
      <c r="D56" s="42">
        <v>295</v>
      </c>
      <c r="E56" s="11">
        <v>24</v>
      </c>
      <c r="F56" s="12">
        <v>0</v>
      </c>
      <c r="G56" s="60">
        <f>SUM(C57:F57)</f>
        <v>295</v>
      </c>
      <c r="H56" s="68"/>
      <c r="K56"/>
    </row>
    <row r="57" spans="1:11" ht="12.75" customHeight="1">
      <c r="A57" s="66"/>
      <c r="B57" s="65"/>
      <c r="C57" s="4">
        <f>IF(C56&lt;6.87,0,VLOOKUP(C56,rfut,5,TRUE))</f>
        <v>159</v>
      </c>
      <c r="D57" s="4">
        <f>IF(D56&lt;179,0,VLOOKUP(D56,távol,4,TRUE))</f>
        <v>63</v>
      </c>
      <c r="E57" s="4">
        <f>IF(E56&lt;4,0,VLOOKUP(E56,kisl,2,TRUE))</f>
        <v>73</v>
      </c>
      <c r="F57" s="4">
        <f>IF(F56&lt;lány!$D$2,0,VLOOKUP(F56,hfut,3,TRUE))</f>
        <v>0</v>
      </c>
      <c r="G57" s="61"/>
      <c r="H57" s="68"/>
      <c r="K57"/>
    </row>
    <row r="58" spans="1:11" ht="12.75" customHeight="1">
      <c r="A58" s="66" t="s">
        <v>125</v>
      </c>
      <c r="B58" s="64">
        <v>2006</v>
      </c>
      <c r="C58" s="11">
        <v>9.48</v>
      </c>
      <c r="D58" s="42">
        <v>332</v>
      </c>
      <c r="E58" s="11">
        <v>25</v>
      </c>
      <c r="F58" s="12">
        <v>0.0016681712962962963</v>
      </c>
      <c r="G58" s="60">
        <f>SUM(C59:F59)</f>
        <v>412</v>
      </c>
      <c r="H58" s="68"/>
      <c r="K58"/>
    </row>
    <row r="59" spans="1:11" ht="12.75" customHeight="1">
      <c r="A59" s="66"/>
      <c r="B59" s="65"/>
      <c r="C59" s="4">
        <f>IF(C58&lt;6.87,0,VLOOKUP(C58,rfut,5,TRUE))</f>
        <v>162</v>
      </c>
      <c r="D59" s="4">
        <f>IF(D58&lt;179,0,VLOOKUP(D58,távol,4,TRUE))</f>
        <v>84</v>
      </c>
      <c r="E59" s="4">
        <f>IF(E58&lt;4,0,VLOOKUP(E58,kisl,2,TRUE))</f>
        <v>77</v>
      </c>
      <c r="F59" s="4">
        <f>IF(F58&lt;lány!$D$2,0,VLOOKUP(F58,hfut,3,TRUE))</f>
        <v>89</v>
      </c>
      <c r="G59" s="61"/>
      <c r="H59" s="68"/>
      <c r="K59"/>
    </row>
    <row r="60" spans="1:11" ht="12.75" customHeight="1">
      <c r="A60" s="66" t="s">
        <v>126</v>
      </c>
      <c r="B60" s="64">
        <v>2006</v>
      </c>
      <c r="C60" s="11">
        <v>9.61</v>
      </c>
      <c r="D60" s="42">
        <v>352</v>
      </c>
      <c r="E60" s="11">
        <v>25.5</v>
      </c>
      <c r="F60" s="12">
        <v>0.0016430555555555556</v>
      </c>
      <c r="G60" s="60">
        <f>SUM(C61:F61)</f>
        <v>426</v>
      </c>
      <c r="H60" s="68"/>
      <c r="K60"/>
    </row>
    <row r="61" spans="1:11" ht="13.5" customHeight="1">
      <c r="A61" s="66"/>
      <c r="B61" s="65"/>
      <c r="C61" s="4">
        <f>IF(C60&lt;6.87,0,VLOOKUP(C60,rfut,5,TRUE))</f>
        <v>156</v>
      </c>
      <c r="D61" s="4">
        <f>IF(D60&lt;179,0,VLOOKUP(D60,távol,4,TRUE))</f>
        <v>96</v>
      </c>
      <c r="E61" s="4">
        <f>IF(E60&lt;4,0,VLOOKUP(E60,kisl,2,TRUE))</f>
        <v>79</v>
      </c>
      <c r="F61" s="4">
        <f>IF(F60&lt;lány!$D$2,0,VLOOKUP(F60,hfut,3,TRUE))</f>
        <v>95</v>
      </c>
      <c r="G61" s="61"/>
      <c r="H61" s="68"/>
      <c r="K61"/>
    </row>
    <row r="62" spans="1:11" ht="12.75" customHeight="1">
      <c r="A62" s="66" t="s">
        <v>127</v>
      </c>
      <c r="B62" s="64">
        <v>2006</v>
      </c>
      <c r="C62" s="11">
        <v>9.5</v>
      </c>
      <c r="D62" s="42">
        <v>387</v>
      </c>
      <c r="E62" s="11">
        <v>33</v>
      </c>
      <c r="F62" s="12">
        <v>0.0015024305555555555</v>
      </c>
      <c r="G62" s="70">
        <f>SUM(C63:F63)</f>
        <v>524</v>
      </c>
      <c r="H62" s="68"/>
      <c r="K62"/>
    </row>
    <row r="63" spans="1:11" ht="12.75" customHeight="1">
      <c r="A63" s="66"/>
      <c r="B63" s="65"/>
      <c r="C63" s="4">
        <f>IF(C62&lt;6.87,0,VLOOKUP(C62,rfut,5,TRUE))</f>
        <v>161</v>
      </c>
      <c r="D63" s="4">
        <f>IF(D62&lt;179,0,VLOOKUP(D62,távol,4,TRUE))</f>
        <v>118</v>
      </c>
      <c r="E63" s="4">
        <f>IF(E62&lt;4,0,VLOOKUP(E62,kisl,2,TRUE))</f>
        <v>110</v>
      </c>
      <c r="F63" s="4">
        <f>IF(F62&lt;lány!$D$2,0,VLOOKUP(F62,hfut,3,TRUE))</f>
        <v>135</v>
      </c>
      <c r="G63" s="71"/>
      <c r="H63" s="68"/>
      <c r="K63"/>
    </row>
    <row r="64" spans="1:11" ht="12.75" customHeight="1">
      <c r="A64" s="66" t="s">
        <v>128</v>
      </c>
      <c r="B64" s="31">
        <v>2006</v>
      </c>
      <c r="C64" s="13">
        <v>9.48</v>
      </c>
      <c r="D64" s="43">
        <v>378</v>
      </c>
      <c r="E64" s="13">
        <v>26</v>
      </c>
      <c r="F64" s="14">
        <v>0.0014569444444444445</v>
      </c>
      <c r="G64" s="70">
        <f>SUM(C65:F65)</f>
        <v>503</v>
      </c>
      <c r="H64" s="68"/>
      <c r="K64"/>
    </row>
    <row r="65" spans="1:11" ht="12.75" customHeight="1" thickBot="1">
      <c r="A65" s="66"/>
      <c r="B65" s="32"/>
      <c r="C65" s="5">
        <f>IF(C64&lt;6.87,0,VLOOKUP(C64,rfut,5,TRUE))</f>
        <v>162</v>
      </c>
      <c r="D65" s="5">
        <f>IF(D64&lt;179,0,VLOOKUP(D64,távol,4,TRUE))</f>
        <v>112</v>
      </c>
      <c r="E65" s="5">
        <f>IF(E64&lt;4,0,VLOOKUP(E64,kisl,2,TRUE))</f>
        <v>81</v>
      </c>
      <c r="F65" s="5">
        <f>IF(F64&lt;lány!$D$2,0,VLOOKUP(F64,hfut,3,TRUE))</f>
        <v>148</v>
      </c>
      <c r="G65" s="72"/>
      <c r="H65" s="69"/>
      <c r="K65"/>
    </row>
    <row r="66" ht="12.75" customHeight="1" thickTop="1">
      <c r="K66"/>
    </row>
    <row r="67" ht="12.75" customHeight="1" thickBot="1">
      <c r="K67"/>
    </row>
    <row r="68" spans="1:11" ht="27" customHeight="1" thickTop="1">
      <c r="A68" s="73" t="s">
        <v>121</v>
      </c>
      <c r="B68" s="74"/>
      <c r="C68" s="75"/>
      <c r="D68" s="75"/>
      <c r="E68" s="75"/>
      <c r="F68" s="75"/>
      <c r="G68" s="75"/>
      <c r="H68" s="76"/>
      <c r="K68"/>
    </row>
    <row r="69" spans="1:11" ht="12.75" customHeight="1">
      <c r="A69" s="2" t="s">
        <v>1</v>
      </c>
      <c r="B69" s="30" t="s">
        <v>85</v>
      </c>
      <c r="C69" s="3" t="s">
        <v>89</v>
      </c>
      <c r="D69" s="3" t="s">
        <v>81</v>
      </c>
      <c r="E69" s="3" t="s">
        <v>83</v>
      </c>
      <c r="F69" s="3" t="s">
        <v>90</v>
      </c>
      <c r="G69" s="3" t="s">
        <v>0</v>
      </c>
      <c r="H69" s="77"/>
      <c r="K69"/>
    </row>
    <row r="70" spans="1:11" ht="12.75" customHeight="1">
      <c r="A70" s="66" t="s">
        <v>137</v>
      </c>
      <c r="B70" s="64">
        <v>2006</v>
      </c>
      <c r="C70" s="11">
        <v>10.76</v>
      </c>
      <c r="D70" s="42">
        <v>299</v>
      </c>
      <c r="E70" s="11">
        <v>34</v>
      </c>
      <c r="F70" s="29">
        <v>0.001865972222222222</v>
      </c>
      <c r="G70" s="60">
        <f>SUM(C71:F71)</f>
        <v>322</v>
      </c>
      <c r="H70" s="67">
        <f>SUM(G70:G81)-MIN(G70:G81)</f>
        <v>1512</v>
      </c>
      <c r="K70"/>
    </row>
    <row r="71" spans="1:11" ht="12.75" customHeight="1">
      <c r="A71" s="66"/>
      <c r="B71" s="65"/>
      <c r="C71" s="4">
        <f>IF(C70&lt;6.87,0,VLOOKUP(C70,rfut,5,TRUE))</f>
        <v>105</v>
      </c>
      <c r="D71" s="4">
        <f>IF(D70&lt;179,0,VLOOKUP(D70,távol,4,TRUE))</f>
        <v>65</v>
      </c>
      <c r="E71" s="4">
        <f>IF(E70&lt;4,0,VLOOKUP(E70,kisl,2,TRUE))</f>
        <v>114</v>
      </c>
      <c r="F71" s="4">
        <f>IF(F70&lt;lány!$D$2,0,VLOOKUP(F70,hfut,3,TRUE))</f>
        <v>38</v>
      </c>
      <c r="G71" s="61"/>
      <c r="H71" s="68"/>
      <c r="K71"/>
    </row>
    <row r="72" spans="1:8" ht="12.75" customHeight="1">
      <c r="A72" s="66" t="s">
        <v>138</v>
      </c>
      <c r="B72" s="64">
        <v>2005</v>
      </c>
      <c r="C72" s="11">
        <v>10.41</v>
      </c>
      <c r="D72" s="42">
        <v>288</v>
      </c>
      <c r="E72" s="11">
        <v>29</v>
      </c>
      <c r="F72" s="12">
        <v>0.0016604166666666668</v>
      </c>
      <c r="G72" s="60">
        <f>SUM(C73:F73)</f>
        <v>363</v>
      </c>
      <c r="H72" s="68"/>
    </row>
    <row r="73" spans="1:11" ht="12.75" customHeight="1">
      <c r="A73" s="66"/>
      <c r="B73" s="65"/>
      <c r="C73" s="4">
        <f>IF(C72&lt;6.87,0,VLOOKUP(C72,rfut,5,TRUE))</f>
        <v>120</v>
      </c>
      <c r="D73" s="4">
        <f>IF(D72&lt;179,0,VLOOKUP(D72,távol,4,TRUE))</f>
        <v>59</v>
      </c>
      <c r="E73" s="4">
        <f>IF(E72&lt;4,0,VLOOKUP(E72,kisl,2,TRUE))</f>
        <v>93</v>
      </c>
      <c r="F73" s="4">
        <f>IF(F72&lt;lány!$D$2,0,VLOOKUP(F72,hfut,3,TRUE))</f>
        <v>91</v>
      </c>
      <c r="G73" s="61"/>
      <c r="H73" s="68"/>
      <c r="K73"/>
    </row>
    <row r="74" spans="1:11" ht="12.75" customHeight="1">
      <c r="A74" s="66" t="s">
        <v>139</v>
      </c>
      <c r="B74" s="64">
        <v>2006</v>
      </c>
      <c r="C74" s="11">
        <v>11.79</v>
      </c>
      <c r="D74" s="42">
        <v>239</v>
      </c>
      <c r="E74" s="11">
        <v>12</v>
      </c>
      <c r="F74" s="12">
        <v>0</v>
      </c>
      <c r="G74" s="60">
        <f>SUM(C75:F75)</f>
        <v>122</v>
      </c>
      <c r="H74" s="68"/>
      <c r="K74"/>
    </row>
    <row r="75" spans="1:11" ht="13.5" customHeight="1">
      <c r="A75" s="66"/>
      <c r="B75" s="65"/>
      <c r="C75" s="4">
        <f>IF(C74&lt;6.87,0,VLOOKUP(C74,rfut,5,TRUE))</f>
        <v>63</v>
      </c>
      <c r="D75" s="4">
        <f>IF(D74&lt;179,0,VLOOKUP(D74,távol,4,TRUE))</f>
        <v>31</v>
      </c>
      <c r="E75" s="4">
        <f>IF(E74&lt;4,0,VLOOKUP(E74,kisl,2,TRUE))</f>
        <v>28</v>
      </c>
      <c r="F75" s="4">
        <f>IF(F74&lt;lány!$D$2,0,VLOOKUP(F74,hfut,3,TRUE))</f>
        <v>0</v>
      </c>
      <c r="G75" s="61"/>
      <c r="H75" s="68"/>
      <c r="K75"/>
    </row>
    <row r="76" spans="1:11" ht="12.75" customHeight="1">
      <c r="A76" s="66" t="s">
        <v>140</v>
      </c>
      <c r="B76" s="64">
        <v>2005</v>
      </c>
      <c r="C76" s="11">
        <v>9.55</v>
      </c>
      <c r="D76" s="42">
        <v>319</v>
      </c>
      <c r="E76" s="11">
        <v>22.5</v>
      </c>
      <c r="F76" s="12">
        <v>0.0018187499999999998</v>
      </c>
      <c r="G76" s="60">
        <f>SUM(C77:F77)</f>
        <v>352</v>
      </c>
      <c r="H76" s="68"/>
      <c r="K76"/>
    </row>
    <row r="77" spans="1:11" ht="12.75" customHeight="1">
      <c r="A77" s="66"/>
      <c r="B77" s="65"/>
      <c r="C77" s="4">
        <f>IF(C76&lt;6.87,0,VLOOKUP(C76,rfut,5,TRUE))</f>
        <v>159</v>
      </c>
      <c r="D77" s="4">
        <f>IF(D76&lt;179,0,VLOOKUP(D76,távol,4,TRUE))</f>
        <v>77</v>
      </c>
      <c r="E77" s="4">
        <f>IF(E76&lt;4,0,VLOOKUP(E76,kisl,2,TRUE))</f>
        <v>67</v>
      </c>
      <c r="F77" s="4">
        <f>IF(F76&lt;lány!$D$2,0,VLOOKUP(F76,hfut,3,TRUE))</f>
        <v>49</v>
      </c>
      <c r="G77" s="61"/>
      <c r="H77" s="68"/>
      <c r="K77"/>
    </row>
    <row r="78" spans="1:11" ht="12.75" customHeight="1">
      <c r="A78" s="66" t="s">
        <v>141</v>
      </c>
      <c r="B78" s="64">
        <v>2006</v>
      </c>
      <c r="C78" s="11">
        <v>10.96</v>
      </c>
      <c r="D78" s="42">
        <v>250</v>
      </c>
      <c r="E78" s="11">
        <v>19</v>
      </c>
      <c r="F78" s="12">
        <v>0</v>
      </c>
      <c r="G78" s="70">
        <f>SUM(C79:F79)</f>
        <v>188</v>
      </c>
      <c r="H78" s="68"/>
      <c r="K78"/>
    </row>
    <row r="79" spans="1:11" ht="12.75" customHeight="1">
      <c r="A79" s="66"/>
      <c r="B79" s="65"/>
      <c r="C79" s="4">
        <f>IF(C78&lt;6.87,0,VLOOKUP(C78,rfut,5,TRUE))</f>
        <v>97</v>
      </c>
      <c r="D79" s="4">
        <f>IF(D78&lt;179,0,VLOOKUP(D78,távol,4,TRUE))</f>
        <v>37</v>
      </c>
      <c r="E79" s="4">
        <f>IF(E78&lt;4,0,VLOOKUP(E78,kisl,2,TRUE))</f>
        <v>54</v>
      </c>
      <c r="F79" s="4">
        <f>IF(F78&lt;lány!$D$2,0,VLOOKUP(F78,hfut,3,TRUE))</f>
        <v>0</v>
      </c>
      <c r="G79" s="71"/>
      <c r="H79" s="68"/>
      <c r="K79"/>
    </row>
    <row r="80" spans="1:11" ht="12.75" customHeight="1">
      <c r="A80" s="66" t="s">
        <v>142</v>
      </c>
      <c r="B80" s="64">
        <v>2005</v>
      </c>
      <c r="C80" s="13">
        <v>10.21</v>
      </c>
      <c r="D80" s="43">
        <v>309</v>
      </c>
      <c r="E80" s="13">
        <v>24</v>
      </c>
      <c r="F80" s="14">
        <v>0.0019657407407407406</v>
      </c>
      <c r="G80" s="70">
        <f>SUM(C81:F81)</f>
        <v>287</v>
      </c>
      <c r="H80" s="68"/>
      <c r="K80"/>
    </row>
    <row r="81" spans="1:11" ht="12.75" customHeight="1" thickBot="1">
      <c r="A81" s="66"/>
      <c r="B81" s="78"/>
      <c r="C81" s="5">
        <f>IF(C80&lt;6.87,0,VLOOKUP(C80,rfut,5,TRUE))</f>
        <v>129</v>
      </c>
      <c r="D81" s="5">
        <f>IF(D80&lt;179,0,VLOOKUP(D80,távol,4,TRUE))</f>
        <v>71</v>
      </c>
      <c r="E81" s="5">
        <f>IF(E80&lt;4,0,VLOOKUP(E80,kisl,2,TRUE))</f>
        <v>73</v>
      </c>
      <c r="F81" s="5">
        <f>IF(F80&lt;lány!$D$2,0,VLOOKUP(F80,hfut,3,TRUE))</f>
        <v>14</v>
      </c>
      <c r="G81" s="72"/>
      <c r="H81" s="69"/>
      <c r="K81"/>
    </row>
    <row r="82" ht="12.75" customHeight="1" thickTop="1">
      <c r="K82"/>
    </row>
    <row r="83" ht="12.75" customHeight="1" thickBot="1">
      <c r="K83"/>
    </row>
    <row r="84" spans="1:11" ht="27" customHeight="1" thickTop="1">
      <c r="A84" s="73"/>
      <c r="B84" s="74"/>
      <c r="C84" s="75"/>
      <c r="D84" s="75"/>
      <c r="E84" s="75"/>
      <c r="F84" s="75"/>
      <c r="G84" s="75"/>
      <c r="H84" s="76"/>
      <c r="K84"/>
    </row>
    <row r="85" spans="1:11" ht="12.75" customHeight="1">
      <c r="A85" s="2" t="s">
        <v>1</v>
      </c>
      <c r="B85" s="30" t="s">
        <v>85</v>
      </c>
      <c r="C85" s="3" t="s">
        <v>89</v>
      </c>
      <c r="D85" s="3" t="s">
        <v>81</v>
      </c>
      <c r="E85" s="3" t="s">
        <v>83</v>
      </c>
      <c r="F85" s="3" t="s">
        <v>90</v>
      </c>
      <c r="G85" s="3" t="s">
        <v>0</v>
      </c>
      <c r="H85" s="77"/>
      <c r="K85"/>
    </row>
    <row r="86" spans="1:11" ht="12.75" customHeight="1">
      <c r="A86" s="66"/>
      <c r="B86" s="64"/>
      <c r="C86" s="11"/>
      <c r="D86" s="42"/>
      <c r="E86" s="11"/>
      <c r="F86" s="29"/>
      <c r="G86" s="60">
        <f>SUM(C87:F87)</f>
        <v>0</v>
      </c>
      <c r="H86" s="67">
        <f>SUM(G86:G97)-MIN(G86:G97)</f>
        <v>0</v>
      </c>
      <c r="K86"/>
    </row>
    <row r="87" spans="1:11" ht="12.75" customHeight="1">
      <c r="A87" s="66"/>
      <c r="B87" s="65"/>
      <c r="C87" s="4">
        <f>IF(C86&lt;6.87,0,VLOOKUP(C86,rfut,5,TRUE))</f>
        <v>0</v>
      </c>
      <c r="D87" s="4">
        <f>IF(D86&lt;179,0,VLOOKUP(D86,távol,4,TRUE))</f>
        <v>0</v>
      </c>
      <c r="E87" s="4">
        <f>IF(E86&lt;4,0,VLOOKUP(E86,kisl,2,TRUE))</f>
        <v>0</v>
      </c>
      <c r="F87" s="4">
        <f>IF(F86&lt;lány!$D$2,0,VLOOKUP(F86,hfut,3,TRUE))</f>
        <v>0</v>
      </c>
      <c r="G87" s="61"/>
      <c r="H87" s="68"/>
      <c r="K87"/>
    </row>
    <row r="88" spans="1:11" ht="12.75" customHeight="1">
      <c r="A88" s="66"/>
      <c r="B88" s="64"/>
      <c r="C88" s="11"/>
      <c r="D88" s="42"/>
      <c r="E88" s="11"/>
      <c r="F88" s="12"/>
      <c r="G88" s="60">
        <f>SUM(C89:F89)</f>
        <v>0</v>
      </c>
      <c r="H88" s="68"/>
      <c r="K88"/>
    </row>
    <row r="89" spans="1:11" ht="13.5" customHeight="1">
      <c r="A89" s="66"/>
      <c r="B89" s="65"/>
      <c r="C89" s="4">
        <f>IF(C88&lt;6.87,0,VLOOKUP(C88,rfut,5,TRUE))</f>
        <v>0</v>
      </c>
      <c r="D89" s="4">
        <f>IF(D88&lt;179,0,VLOOKUP(D88,távol,4,TRUE))</f>
        <v>0</v>
      </c>
      <c r="E89" s="4">
        <f>IF(E88&lt;4,0,VLOOKUP(E88,kisl,2,TRUE))</f>
        <v>0</v>
      </c>
      <c r="F89" s="4">
        <f>IF(F88&lt;lány!$D$2,0,VLOOKUP(F88,hfut,3,TRUE))</f>
        <v>0</v>
      </c>
      <c r="G89" s="61"/>
      <c r="H89" s="68"/>
      <c r="K89"/>
    </row>
    <row r="90" spans="1:11" ht="12.75" customHeight="1">
      <c r="A90" s="66"/>
      <c r="B90" s="64"/>
      <c r="C90" s="11"/>
      <c r="D90" s="42"/>
      <c r="E90" s="11"/>
      <c r="F90" s="12"/>
      <c r="G90" s="60">
        <f>SUM(C91:F91)</f>
        <v>0</v>
      </c>
      <c r="H90" s="68"/>
      <c r="K90"/>
    </row>
    <row r="91" spans="1:11" ht="12.75" customHeight="1">
      <c r="A91" s="66"/>
      <c r="B91" s="65"/>
      <c r="C91" s="4">
        <f>IF(C90&lt;6.87,0,VLOOKUP(C90,rfut,5,TRUE))</f>
        <v>0</v>
      </c>
      <c r="D91" s="4">
        <f>IF(D90&lt;179,0,VLOOKUP(D90,távol,4,TRUE))</f>
        <v>0</v>
      </c>
      <c r="E91" s="4">
        <f>IF(E90&lt;4,0,VLOOKUP(E90,kisl,2,TRUE))</f>
        <v>0</v>
      </c>
      <c r="F91" s="4">
        <f>IF(F90&lt;lány!$D$2,0,VLOOKUP(F90,hfut,3,TRUE))</f>
        <v>0</v>
      </c>
      <c r="G91" s="61"/>
      <c r="H91" s="68"/>
      <c r="K91"/>
    </row>
    <row r="92" spans="1:11" ht="12.75" customHeight="1">
      <c r="A92" s="66"/>
      <c r="B92" s="64"/>
      <c r="C92" s="11"/>
      <c r="D92" s="42"/>
      <c r="E92" s="11"/>
      <c r="F92" s="12"/>
      <c r="G92" s="60">
        <f>SUM(C93:F93)</f>
        <v>0</v>
      </c>
      <c r="H92" s="68"/>
      <c r="K92"/>
    </row>
    <row r="93" spans="1:11" ht="12.75" customHeight="1">
      <c r="A93" s="66"/>
      <c r="B93" s="65"/>
      <c r="C93" s="4">
        <f>IF(C92&lt;6.87,0,VLOOKUP(C92,rfut,5,TRUE))</f>
        <v>0</v>
      </c>
      <c r="D93" s="4">
        <f>IF(D92&lt;179,0,VLOOKUP(D92,távol,4,TRUE))</f>
        <v>0</v>
      </c>
      <c r="E93" s="4">
        <f>IF(E92&lt;4,0,VLOOKUP(E92,kisl,2,TRUE))</f>
        <v>0</v>
      </c>
      <c r="F93" s="4">
        <f>IF(F92&lt;lány!$D$2,0,VLOOKUP(F92,hfut,3,TRUE))</f>
        <v>0</v>
      </c>
      <c r="G93" s="61"/>
      <c r="H93" s="68"/>
      <c r="K93"/>
    </row>
    <row r="94" spans="1:11" ht="12.75" customHeight="1">
      <c r="A94" s="66"/>
      <c r="B94" s="64"/>
      <c r="C94" s="11"/>
      <c r="D94" s="42"/>
      <c r="E94" s="11"/>
      <c r="F94" s="12"/>
      <c r="G94" s="70">
        <f>SUM(C95:F95)</f>
        <v>0</v>
      </c>
      <c r="H94" s="68"/>
      <c r="K94"/>
    </row>
    <row r="95" spans="1:11" ht="12.75" customHeight="1">
      <c r="A95" s="66"/>
      <c r="B95" s="65"/>
      <c r="C95" s="4">
        <f>IF(C94&lt;6.87,0,VLOOKUP(C94,rfut,5,TRUE))</f>
        <v>0</v>
      </c>
      <c r="D95" s="4">
        <f>IF(D94&lt;179,0,VLOOKUP(D94,távol,4,TRUE))</f>
        <v>0</v>
      </c>
      <c r="E95" s="4">
        <f>IF(E94&lt;4,0,VLOOKUP(E94,kisl,2,TRUE))</f>
        <v>0</v>
      </c>
      <c r="F95" s="4">
        <f>IF(F94&lt;lány!$D$2,0,VLOOKUP(F94,hfut,3,TRUE))</f>
        <v>0</v>
      </c>
      <c r="G95" s="71"/>
      <c r="H95" s="68"/>
      <c r="K95"/>
    </row>
    <row r="96" spans="1:11" ht="12.75" customHeight="1">
      <c r="A96" s="66"/>
      <c r="B96" s="64"/>
      <c r="C96" s="13"/>
      <c r="D96" s="43"/>
      <c r="E96" s="13"/>
      <c r="F96" s="14"/>
      <c r="G96" s="70">
        <f>SUM(C97:F97)</f>
        <v>0</v>
      </c>
      <c r="H96" s="68"/>
      <c r="K96"/>
    </row>
    <row r="97" spans="1:11" ht="12.75" customHeight="1" thickBot="1">
      <c r="A97" s="66"/>
      <c r="B97" s="78"/>
      <c r="C97" s="5">
        <f>IF(C96&lt;6.87,0,VLOOKUP(C96,rfut,5,TRUE))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IF(F96&lt;lány!$D$2,0,VLOOKUP(F96,hfut,3,TRUE))</f>
        <v>0</v>
      </c>
      <c r="G97" s="72"/>
      <c r="H97" s="69"/>
      <c r="K97"/>
    </row>
    <row r="98" ht="12.75" customHeight="1" thickTop="1">
      <c r="K98"/>
    </row>
    <row r="99" ht="12.75" customHeight="1" thickBot="1">
      <c r="K99"/>
    </row>
    <row r="100" spans="1:11" ht="27" customHeight="1" thickTop="1">
      <c r="A100" s="73"/>
      <c r="B100" s="74"/>
      <c r="C100" s="75"/>
      <c r="D100" s="75"/>
      <c r="E100" s="75"/>
      <c r="F100" s="75"/>
      <c r="G100" s="75"/>
      <c r="H100" s="76"/>
      <c r="K100"/>
    </row>
    <row r="101" spans="1:11" ht="12.75" customHeight="1">
      <c r="A101" s="2" t="s">
        <v>1</v>
      </c>
      <c r="B101" s="30" t="s">
        <v>85</v>
      </c>
      <c r="C101" s="3" t="s">
        <v>89</v>
      </c>
      <c r="D101" s="3" t="s">
        <v>81</v>
      </c>
      <c r="E101" s="3" t="s">
        <v>83</v>
      </c>
      <c r="F101" s="3" t="s">
        <v>90</v>
      </c>
      <c r="G101" s="3" t="s">
        <v>0</v>
      </c>
      <c r="H101" s="77"/>
      <c r="K101"/>
    </row>
    <row r="102" spans="1:11" ht="12.75" customHeight="1">
      <c r="A102" s="66"/>
      <c r="B102" s="64"/>
      <c r="C102" s="11"/>
      <c r="D102" s="42"/>
      <c r="E102" s="11"/>
      <c r="F102" s="29"/>
      <c r="G102" s="60">
        <f>SUM(C103:F103)</f>
        <v>0</v>
      </c>
      <c r="H102" s="67">
        <f>SUM(G102:G113)-MIN(G102:G113)</f>
        <v>0</v>
      </c>
      <c r="K102"/>
    </row>
    <row r="103" spans="1:11" ht="13.5" customHeight="1">
      <c r="A103" s="66"/>
      <c r="B103" s="65"/>
      <c r="C103" s="4">
        <f>IF(C102&lt;6.87,0,VLOOKUP(C102,rfut,5,TRUE))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IF(F102&lt;lány!$D$2,0,VLOOKUP(F102,hfut,3,TRUE))</f>
        <v>0</v>
      </c>
      <c r="G103" s="61"/>
      <c r="H103" s="68"/>
      <c r="K103"/>
    </row>
    <row r="104" spans="1:11" ht="12.75" customHeight="1">
      <c r="A104" s="66"/>
      <c r="B104" s="64"/>
      <c r="C104" s="11"/>
      <c r="D104" s="42"/>
      <c r="E104" s="11"/>
      <c r="F104" s="12"/>
      <c r="G104" s="60">
        <f>SUM(C105:F105)</f>
        <v>0</v>
      </c>
      <c r="H104" s="68"/>
      <c r="K104"/>
    </row>
    <row r="105" spans="1:11" ht="12.75" customHeight="1">
      <c r="A105" s="66"/>
      <c r="B105" s="65"/>
      <c r="C105" s="4">
        <f>IF(C104&lt;6.87,0,VLOOKUP(C104,rfut,5,TRUE))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IF(F104&lt;lány!$D$2,0,VLOOKUP(F104,hfut,3,TRUE))</f>
        <v>0</v>
      </c>
      <c r="G105" s="61"/>
      <c r="H105" s="68"/>
      <c r="K105"/>
    </row>
    <row r="106" spans="1:11" ht="12.75" customHeight="1">
      <c r="A106" s="66"/>
      <c r="B106" s="64"/>
      <c r="C106" s="11"/>
      <c r="D106" s="42"/>
      <c r="E106" s="11"/>
      <c r="F106" s="12"/>
      <c r="G106" s="60">
        <f>SUM(C107:F107)</f>
        <v>0</v>
      </c>
      <c r="H106" s="68"/>
      <c r="K106"/>
    </row>
    <row r="107" spans="1:11" ht="12.75" customHeight="1">
      <c r="A107" s="66"/>
      <c r="B107" s="65"/>
      <c r="C107" s="4">
        <f>IF(C106&lt;6.87,0,VLOOKUP(C106,rfut,5,TRUE))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IF(F106&lt;lány!$D$2,0,VLOOKUP(F106,hfut,3,TRUE))</f>
        <v>0</v>
      </c>
      <c r="G107" s="61"/>
      <c r="H107" s="68"/>
      <c r="K107"/>
    </row>
    <row r="108" spans="1:11" ht="12.75" customHeight="1">
      <c r="A108" s="66"/>
      <c r="B108" s="64"/>
      <c r="C108" s="11"/>
      <c r="D108" s="42"/>
      <c r="E108" s="11"/>
      <c r="F108" s="12"/>
      <c r="G108" s="60">
        <f>SUM(C109:F109)</f>
        <v>0</v>
      </c>
      <c r="H108" s="68"/>
      <c r="K108"/>
    </row>
    <row r="109" spans="1:11" ht="12.75" customHeight="1">
      <c r="A109" s="66"/>
      <c r="B109" s="65"/>
      <c r="C109" s="4">
        <f>IF(C108&lt;6.87,0,VLOOKUP(C108,rfut,5,TRUE))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IF(F108&lt;lány!$D$2,0,VLOOKUP(F108,hfut,3,TRUE))</f>
        <v>0</v>
      </c>
      <c r="G109" s="61"/>
      <c r="H109" s="68"/>
      <c r="K109"/>
    </row>
    <row r="110" spans="1:11" ht="12.75" customHeight="1">
      <c r="A110" s="66"/>
      <c r="B110" s="64"/>
      <c r="C110" s="11"/>
      <c r="D110" s="42"/>
      <c r="E110" s="11"/>
      <c r="F110" s="12"/>
      <c r="G110" s="70">
        <f>SUM(C111:F111)</f>
        <v>0</v>
      </c>
      <c r="H110" s="68"/>
      <c r="K110"/>
    </row>
    <row r="111" spans="1:11" ht="12.75" customHeight="1">
      <c r="A111" s="66"/>
      <c r="B111" s="65"/>
      <c r="C111" s="4">
        <f>IF(C110&lt;6.87,0,VLOOKUP(C110,rfut,5,TRUE))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4">
        <f>IF(F110&lt;lány!$D$2,0,VLOOKUP(F110,hfut,3,TRUE))</f>
        <v>0</v>
      </c>
      <c r="G111" s="71"/>
      <c r="H111" s="68"/>
      <c r="K111"/>
    </row>
    <row r="112" spans="1:11" ht="12.75" customHeight="1">
      <c r="A112" s="66"/>
      <c r="B112" s="64"/>
      <c r="C112" s="13"/>
      <c r="D112" s="43"/>
      <c r="E112" s="13"/>
      <c r="F112" s="14"/>
      <c r="G112" s="70">
        <f>SUM(C113:F113)</f>
        <v>0</v>
      </c>
      <c r="H112" s="68"/>
      <c r="K112"/>
    </row>
    <row r="113" spans="1:11" ht="12.75" customHeight="1" thickBot="1">
      <c r="A113" s="66"/>
      <c r="B113" s="78"/>
      <c r="C113" s="5">
        <f>IF(C112&lt;6.87,0,VLOOKUP(C112,rfut,5,TRUE))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">
        <f>IF(F112&lt;lány!$D$2,0,VLOOKUP(F112,hfut,3,TRUE))</f>
        <v>0</v>
      </c>
      <c r="G113" s="72"/>
      <c r="H113" s="69"/>
      <c r="K113"/>
    </row>
    <row r="114" ht="12.75" customHeight="1" thickTop="1">
      <c r="K114"/>
    </row>
    <row r="115" ht="12.75" customHeight="1" thickBot="1">
      <c r="K115"/>
    </row>
    <row r="116" spans="1:11" ht="27" customHeight="1" thickTop="1">
      <c r="A116" s="73"/>
      <c r="B116" s="74"/>
      <c r="C116" s="75"/>
      <c r="D116" s="75"/>
      <c r="E116" s="75"/>
      <c r="F116" s="75"/>
      <c r="G116" s="75"/>
      <c r="H116" s="76"/>
      <c r="K116"/>
    </row>
    <row r="117" spans="1:11" ht="13.5" customHeight="1">
      <c r="A117" s="2" t="s">
        <v>1</v>
      </c>
      <c r="B117" s="30" t="s">
        <v>85</v>
      </c>
      <c r="C117" s="3" t="s">
        <v>89</v>
      </c>
      <c r="D117" s="3" t="s">
        <v>81</v>
      </c>
      <c r="E117" s="3" t="s">
        <v>83</v>
      </c>
      <c r="F117" s="3" t="s">
        <v>90</v>
      </c>
      <c r="G117" s="3" t="s">
        <v>0</v>
      </c>
      <c r="H117" s="77"/>
      <c r="K117"/>
    </row>
    <row r="118" spans="1:11" ht="12.75" customHeight="1">
      <c r="A118" s="66"/>
      <c r="B118" s="64"/>
      <c r="C118" s="11"/>
      <c r="D118" s="42"/>
      <c r="E118" s="11"/>
      <c r="F118" s="29"/>
      <c r="G118" s="60">
        <f>SUM(C119:F119)</f>
        <v>0</v>
      </c>
      <c r="H118" s="67">
        <f>SUM(G118:G129)-MIN(G118:G129)</f>
        <v>0</v>
      </c>
      <c r="K118"/>
    </row>
    <row r="119" spans="1:11" ht="12.75" customHeight="1">
      <c r="A119" s="66"/>
      <c r="B119" s="65"/>
      <c r="C119" s="4">
        <f>IF(C118&lt;6.87,0,VLOOKUP(C118,rfut,5,TRUE))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IF(F118&lt;lány!$D$2,0,VLOOKUP(F118,hfut,3,TRUE))</f>
        <v>0</v>
      </c>
      <c r="G119" s="61"/>
      <c r="H119" s="68"/>
      <c r="K119"/>
    </row>
    <row r="120" spans="1:11" ht="12.75" customHeight="1">
      <c r="A120" s="66"/>
      <c r="B120" s="64"/>
      <c r="C120" s="11"/>
      <c r="D120" s="42"/>
      <c r="E120" s="11"/>
      <c r="F120" s="12"/>
      <c r="G120" s="60">
        <f>SUM(C121:F121)</f>
        <v>0</v>
      </c>
      <c r="H120" s="68"/>
      <c r="K120"/>
    </row>
    <row r="121" spans="1:11" ht="12.75" customHeight="1">
      <c r="A121" s="66"/>
      <c r="B121" s="65"/>
      <c r="C121" s="4">
        <f>IF(C120&lt;6.87,0,VLOOKUP(C120,rfut,5,TRUE))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IF(F120&lt;lány!$D$2,0,VLOOKUP(F120,hfut,3,TRUE))</f>
        <v>0</v>
      </c>
      <c r="G121" s="61"/>
      <c r="H121" s="68"/>
      <c r="K121"/>
    </row>
    <row r="122" spans="1:11" ht="12.75" customHeight="1">
      <c r="A122" s="66"/>
      <c r="B122" s="64"/>
      <c r="C122" s="11"/>
      <c r="D122" s="42"/>
      <c r="E122" s="11"/>
      <c r="F122" s="12"/>
      <c r="G122" s="60">
        <f>SUM(C123:F123)</f>
        <v>0</v>
      </c>
      <c r="H122" s="68"/>
      <c r="K122"/>
    </row>
    <row r="123" spans="1:11" ht="12.75" customHeight="1">
      <c r="A123" s="66"/>
      <c r="B123" s="65"/>
      <c r="C123" s="4">
        <f>IF(C122&lt;6.87,0,VLOOKUP(C122,rfut,5,TRUE))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IF(F122&lt;lány!$D$2,0,VLOOKUP(F122,hfut,3,TRUE))</f>
        <v>0</v>
      </c>
      <c r="G123" s="61"/>
      <c r="H123" s="68"/>
      <c r="K123"/>
    </row>
    <row r="124" spans="1:11" ht="12.75" customHeight="1">
      <c r="A124" s="66"/>
      <c r="B124" s="64"/>
      <c r="C124" s="11"/>
      <c r="D124" s="42"/>
      <c r="E124" s="11"/>
      <c r="F124" s="12"/>
      <c r="G124" s="60">
        <f>SUM(C125:F125)</f>
        <v>0</v>
      </c>
      <c r="H124" s="68"/>
      <c r="K124"/>
    </row>
    <row r="125" spans="1:11" ht="12.75" customHeight="1">
      <c r="A125" s="66"/>
      <c r="B125" s="65"/>
      <c r="C125" s="4">
        <f>IF(C124&lt;6.87,0,VLOOKUP(C124,rfut,5,TRUE))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IF(F124&lt;lány!$D$2,0,VLOOKUP(F124,hfut,3,TRUE))</f>
        <v>0</v>
      </c>
      <c r="G125" s="61"/>
      <c r="H125" s="68"/>
      <c r="K125"/>
    </row>
    <row r="126" spans="1:11" ht="12.75" customHeight="1">
      <c r="A126" s="66"/>
      <c r="B126" s="64"/>
      <c r="C126" s="11"/>
      <c r="D126" s="42"/>
      <c r="E126" s="11"/>
      <c r="F126" s="12"/>
      <c r="G126" s="70">
        <f>SUM(C127:F127)</f>
        <v>0</v>
      </c>
      <c r="H126" s="68"/>
      <c r="K126"/>
    </row>
    <row r="127" spans="1:11" ht="12.75" customHeight="1">
      <c r="A127" s="66"/>
      <c r="B127" s="65"/>
      <c r="C127" s="4">
        <f>IF(C126&lt;6.87,0,VLOOKUP(C126,rfut,5,TRUE))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IF(F126&lt;lány!$D$2,0,VLOOKUP(F126,hfut,3,TRUE))</f>
        <v>0</v>
      </c>
      <c r="G127" s="71"/>
      <c r="H127" s="68"/>
      <c r="K127"/>
    </row>
    <row r="128" spans="1:11" ht="12.75" customHeight="1">
      <c r="A128" s="66"/>
      <c r="B128" s="64"/>
      <c r="C128" s="13"/>
      <c r="D128" s="43"/>
      <c r="E128" s="13"/>
      <c r="F128" s="14"/>
      <c r="G128" s="70">
        <f>SUM(C129:F129)</f>
        <v>0</v>
      </c>
      <c r="H128" s="68"/>
      <c r="K128"/>
    </row>
    <row r="129" spans="1:11" ht="12.75" customHeight="1" thickBot="1">
      <c r="A129" s="66"/>
      <c r="B129" s="78"/>
      <c r="C129" s="5">
        <f>IF(C128&lt;6.87,0,VLOOKUP(C128,rfut,5,TRUE))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IF(F128&lt;lány!$D$2,0,VLOOKUP(F128,hfut,3,TRUE))</f>
        <v>0</v>
      </c>
      <c r="G129" s="72"/>
      <c r="H129" s="69"/>
      <c r="K129"/>
    </row>
    <row r="130" ht="12.75" customHeight="1" thickTop="1">
      <c r="K130"/>
    </row>
    <row r="131" ht="13.5" customHeight="1" thickBot="1">
      <c r="K131"/>
    </row>
    <row r="132" spans="1:11" ht="26.25" thickTop="1">
      <c r="A132" s="73"/>
      <c r="B132" s="74"/>
      <c r="C132" s="75"/>
      <c r="D132" s="75"/>
      <c r="E132" s="75"/>
      <c r="F132" s="75"/>
      <c r="G132" s="75"/>
      <c r="H132" s="76"/>
      <c r="K132"/>
    </row>
    <row r="133" spans="1:11" ht="12.75" customHeight="1">
      <c r="A133" s="2" t="s">
        <v>1</v>
      </c>
      <c r="B133" s="30" t="s">
        <v>85</v>
      </c>
      <c r="C133" s="3" t="s">
        <v>89</v>
      </c>
      <c r="D133" s="3" t="s">
        <v>81</v>
      </c>
      <c r="E133" s="3" t="s">
        <v>83</v>
      </c>
      <c r="F133" s="3" t="s">
        <v>90</v>
      </c>
      <c r="G133" s="3" t="s">
        <v>0</v>
      </c>
      <c r="H133" s="77"/>
      <c r="K133"/>
    </row>
    <row r="134" spans="1:11" ht="12.75" customHeight="1">
      <c r="A134" s="66"/>
      <c r="B134" s="64"/>
      <c r="C134" s="11"/>
      <c r="D134" s="42"/>
      <c r="E134" s="11"/>
      <c r="F134" s="29"/>
      <c r="G134" s="60">
        <f>SUM(C135:F135)</f>
        <v>0</v>
      </c>
      <c r="H134" s="67">
        <f>SUM(G134:G145)-MIN(G134:G145)</f>
        <v>0</v>
      </c>
      <c r="K134"/>
    </row>
    <row r="135" spans="1:11" ht="12.75" customHeight="1">
      <c r="A135" s="66"/>
      <c r="B135" s="65"/>
      <c r="C135" s="4">
        <f>IF(C134&lt;6.87,0,VLOOKUP(C134,rfut,5,TRUE))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IF(F134&lt;lány!$D$2,0,VLOOKUP(F134,hfut,3,TRUE))</f>
        <v>0</v>
      </c>
      <c r="G135" s="61"/>
      <c r="H135" s="68"/>
      <c r="K135"/>
    </row>
    <row r="136" spans="1:11" ht="12.75" customHeight="1">
      <c r="A136" s="66"/>
      <c r="B136" s="64"/>
      <c r="C136" s="11"/>
      <c r="D136" s="42"/>
      <c r="E136" s="11"/>
      <c r="F136" s="12"/>
      <c r="G136" s="60">
        <f>SUM(C137:F137)</f>
        <v>0</v>
      </c>
      <c r="H136" s="68"/>
      <c r="K136"/>
    </row>
    <row r="137" spans="1:11" ht="12.75" customHeight="1">
      <c r="A137" s="66"/>
      <c r="B137" s="65"/>
      <c r="C137" s="4">
        <f>IF(C136&lt;6.87,0,VLOOKUP(C136,rfut,5,TRUE))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IF(F136&lt;lány!$D$2,0,VLOOKUP(F136,hfut,3,TRUE))</f>
        <v>0</v>
      </c>
      <c r="G137" s="61"/>
      <c r="H137" s="68"/>
      <c r="K137"/>
    </row>
    <row r="138" spans="1:11" ht="12.75" customHeight="1">
      <c r="A138" s="66"/>
      <c r="B138" s="64"/>
      <c r="C138" s="11"/>
      <c r="D138" s="42"/>
      <c r="E138" s="11"/>
      <c r="F138" s="12"/>
      <c r="G138" s="60">
        <f>SUM(C139:F139)</f>
        <v>0</v>
      </c>
      <c r="H138" s="68"/>
      <c r="K138"/>
    </row>
    <row r="139" spans="1:11" ht="12.75" customHeight="1">
      <c r="A139" s="66"/>
      <c r="B139" s="65"/>
      <c r="C139" s="4">
        <f>IF(C138&lt;6.87,0,VLOOKUP(C138,rfut,5,TRUE))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IF(F138&lt;lány!$D$2,0,VLOOKUP(F138,hfut,3,TRUE))</f>
        <v>0</v>
      </c>
      <c r="G139" s="61"/>
      <c r="H139" s="68"/>
      <c r="K139"/>
    </row>
    <row r="140" spans="1:11" ht="12.75" customHeight="1">
      <c r="A140" s="66"/>
      <c r="B140" s="64"/>
      <c r="C140" s="11"/>
      <c r="D140" s="42"/>
      <c r="E140" s="11"/>
      <c r="F140" s="12"/>
      <c r="G140" s="60">
        <f>SUM(C141:F141)</f>
        <v>0</v>
      </c>
      <c r="H140" s="68"/>
      <c r="K140"/>
    </row>
    <row r="141" spans="1:11" ht="12.75" customHeight="1">
      <c r="A141" s="66"/>
      <c r="B141" s="65"/>
      <c r="C141" s="4">
        <f>IF(C140&lt;6.87,0,VLOOKUP(C140,rfut,5,TRUE))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IF(F140&lt;lány!$D$2,0,VLOOKUP(F140,hfut,3,TRUE))</f>
        <v>0</v>
      </c>
      <c r="G141" s="61"/>
      <c r="H141" s="68"/>
      <c r="K141"/>
    </row>
    <row r="142" spans="1:11" ht="12.75" customHeight="1">
      <c r="A142" s="66"/>
      <c r="B142" s="64"/>
      <c r="C142" s="11"/>
      <c r="D142" s="42"/>
      <c r="E142" s="11"/>
      <c r="F142" s="12"/>
      <c r="G142" s="70">
        <f>SUM(C143:F143)</f>
        <v>0</v>
      </c>
      <c r="H142" s="68"/>
      <c r="K142"/>
    </row>
    <row r="143" spans="1:11" ht="12.75" customHeight="1">
      <c r="A143" s="66"/>
      <c r="B143" s="65"/>
      <c r="C143" s="4">
        <f>IF(C142&lt;6.87,0,VLOOKUP(C142,rfut,5,TRUE))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IF(F142&lt;lány!$D$2,0,VLOOKUP(F142,hfut,3,TRUE))</f>
        <v>0</v>
      </c>
      <c r="G143" s="71"/>
      <c r="H143" s="68"/>
      <c r="K143"/>
    </row>
    <row r="144" spans="1:11" ht="12.75" customHeight="1">
      <c r="A144" s="66"/>
      <c r="B144" s="64"/>
      <c r="C144" s="13"/>
      <c r="D144" s="43"/>
      <c r="E144" s="13"/>
      <c r="F144" s="14"/>
      <c r="G144" s="70">
        <f>SUM(C145:F145)</f>
        <v>0</v>
      </c>
      <c r="H144" s="68"/>
      <c r="K144"/>
    </row>
    <row r="145" spans="1:11" ht="13.5" customHeight="1" thickBot="1">
      <c r="A145" s="66"/>
      <c r="B145" s="78"/>
      <c r="C145" s="5">
        <f>IF(C144&lt;6.87,0,VLOOKUP(C144,rfut,5,TRUE))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IF(F144&lt;lány!$D$2,0,VLOOKUP(F144,hfut,3,TRUE))</f>
        <v>0</v>
      </c>
      <c r="G145" s="72"/>
      <c r="H145" s="69"/>
      <c r="K145"/>
    </row>
    <row r="146" ht="13.5" thickTop="1">
      <c r="K146"/>
    </row>
    <row r="147" ht="13.5" thickBot="1">
      <c r="K147"/>
    </row>
    <row r="148" spans="1:11" ht="26.25" thickTop="1">
      <c r="A148" s="73"/>
      <c r="B148" s="74"/>
      <c r="C148" s="75"/>
      <c r="D148" s="75"/>
      <c r="E148" s="75"/>
      <c r="F148" s="75"/>
      <c r="G148" s="75"/>
      <c r="H148" s="76"/>
      <c r="K148"/>
    </row>
    <row r="149" spans="1:11" ht="12.75" customHeight="1">
      <c r="A149" s="2" t="s">
        <v>1</v>
      </c>
      <c r="B149" s="30" t="s">
        <v>85</v>
      </c>
      <c r="C149" s="3" t="s">
        <v>89</v>
      </c>
      <c r="D149" s="3" t="s">
        <v>81</v>
      </c>
      <c r="E149" s="3" t="s">
        <v>83</v>
      </c>
      <c r="F149" s="3" t="s">
        <v>90</v>
      </c>
      <c r="G149" s="3" t="s">
        <v>0</v>
      </c>
      <c r="H149" s="77"/>
      <c r="K149"/>
    </row>
    <row r="150" spans="1:11" ht="12.75" customHeight="1">
      <c r="A150" s="66"/>
      <c r="B150" s="64"/>
      <c r="C150" s="11"/>
      <c r="D150" s="42"/>
      <c r="E150" s="11"/>
      <c r="F150" s="54"/>
      <c r="G150" s="60">
        <f>SUM(C151:F151)</f>
        <v>0</v>
      </c>
      <c r="H150" s="67">
        <f>SUM(G150:G161)-MIN(G150:G161)</f>
        <v>0</v>
      </c>
      <c r="K150"/>
    </row>
    <row r="151" spans="1:11" ht="12.75" customHeight="1">
      <c r="A151" s="66"/>
      <c r="B151" s="65"/>
      <c r="C151" s="4">
        <f>IF(C150&lt;6.87,0,VLOOKUP(C150,rfut,5,TRUE))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IF(F150&lt;lány!$D$2,0,VLOOKUP(F150,hfut,3,TRUE))</f>
        <v>0</v>
      </c>
      <c r="G151" s="61"/>
      <c r="H151" s="68"/>
      <c r="K151"/>
    </row>
    <row r="152" spans="1:11" ht="12.75" customHeight="1">
      <c r="A152" s="66"/>
      <c r="B152" s="64"/>
      <c r="C152" s="11"/>
      <c r="D152" s="42"/>
      <c r="E152" s="11"/>
      <c r="F152" s="12"/>
      <c r="G152" s="60">
        <f>SUM(C153:F153)</f>
        <v>0</v>
      </c>
      <c r="H152" s="68"/>
      <c r="K152"/>
    </row>
    <row r="153" spans="1:11" ht="12.75" customHeight="1">
      <c r="A153" s="66"/>
      <c r="B153" s="65"/>
      <c r="C153" s="4">
        <f>IF(C152&lt;6.87,0,VLOOKUP(C152,rfut,5,TRUE))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IF(F152&lt;lány!$D$2,0,VLOOKUP(F152,hfut,3,TRUE))</f>
        <v>0</v>
      </c>
      <c r="G153" s="61"/>
      <c r="H153" s="68"/>
      <c r="K153"/>
    </row>
    <row r="154" spans="1:11" ht="12.75" customHeight="1">
      <c r="A154" s="66"/>
      <c r="B154" s="64"/>
      <c r="C154" s="11"/>
      <c r="D154" s="42"/>
      <c r="E154" s="11"/>
      <c r="F154" s="12"/>
      <c r="G154" s="60">
        <f>SUM(C155:F155)</f>
        <v>0</v>
      </c>
      <c r="H154" s="68"/>
      <c r="K154"/>
    </row>
    <row r="155" spans="1:11" ht="12.75" customHeight="1">
      <c r="A155" s="66"/>
      <c r="B155" s="65"/>
      <c r="C155" s="4">
        <f>IF(C154&lt;6.87,0,VLOOKUP(C154,rfut,5,TRUE))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IF(F154&lt;lány!$D$2,0,VLOOKUP(F154,hfut,3,TRUE))</f>
        <v>0</v>
      </c>
      <c r="G155" s="61"/>
      <c r="H155" s="68"/>
      <c r="K155"/>
    </row>
    <row r="156" spans="1:11" ht="12.75" customHeight="1">
      <c r="A156" s="66"/>
      <c r="B156" s="64"/>
      <c r="C156" s="11"/>
      <c r="D156" s="42"/>
      <c r="E156" s="11"/>
      <c r="F156" s="12"/>
      <c r="G156" s="60">
        <f>SUM(C157:F157)</f>
        <v>0</v>
      </c>
      <c r="H156" s="68"/>
      <c r="K156"/>
    </row>
    <row r="157" spans="1:11" ht="12.75" customHeight="1">
      <c r="A157" s="66"/>
      <c r="B157" s="65"/>
      <c r="C157" s="4">
        <f>IF(C156&lt;6.87,0,VLOOKUP(C156,rfut,5,TRUE))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IF(F156&lt;lány!$D$2,0,VLOOKUP(F156,hfut,3,TRUE))</f>
        <v>0</v>
      </c>
      <c r="G157" s="61"/>
      <c r="H157" s="68"/>
      <c r="K157"/>
    </row>
    <row r="158" spans="1:11" ht="12.75" customHeight="1">
      <c r="A158" s="66"/>
      <c r="B158" s="64"/>
      <c r="C158" s="11"/>
      <c r="D158" s="42"/>
      <c r="E158" s="11"/>
      <c r="F158" s="12"/>
      <c r="G158" s="70">
        <f>SUM(C159:F159)</f>
        <v>0</v>
      </c>
      <c r="H158" s="68"/>
      <c r="K158"/>
    </row>
    <row r="159" spans="1:11" ht="13.5" customHeight="1">
      <c r="A159" s="66"/>
      <c r="B159" s="65"/>
      <c r="C159" s="4">
        <f>IF(C158&lt;6.87,0,VLOOKUP(C158,rfut,5,TRUE))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IF(F158&lt;lány!$D$2,0,VLOOKUP(F158,hfut,3,TRUE))</f>
        <v>0</v>
      </c>
      <c r="G159" s="71"/>
      <c r="H159" s="68"/>
      <c r="K159"/>
    </row>
    <row r="160" spans="1:11" ht="12.75" customHeight="1">
      <c r="A160" s="66"/>
      <c r="B160" s="64"/>
      <c r="C160" s="13"/>
      <c r="D160" s="43"/>
      <c r="E160" s="13"/>
      <c r="F160" s="14"/>
      <c r="G160" s="70">
        <f>SUM(C161:F161)</f>
        <v>0</v>
      </c>
      <c r="H160" s="68"/>
      <c r="K160"/>
    </row>
    <row r="161" spans="1:11" ht="13.5" customHeight="1" thickBot="1">
      <c r="A161" s="66"/>
      <c r="B161" s="78"/>
      <c r="C161" s="5">
        <f>IF(C160&lt;6.87,0,VLOOKUP(C160,rfut,5,TRUE))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IF(F160&lt;lány!$D$2,0,VLOOKUP(F160,hfut,3,TRUE))</f>
        <v>0</v>
      </c>
      <c r="G161" s="72"/>
      <c r="H161" s="69"/>
      <c r="K161"/>
    </row>
    <row r="162" ht="13.5" thickTop="1">
      <c r="K162"/>
    </row>
    <row r="163" ht="13.5" thickBot="1">
      <c r="K163"/>
    </row>
    <row r="164" spans="1:11" ht="26.25" thickTop="1">
      <c r="A164" s="73"/>
      <c r="B164" s="74"/>
      <c r="C164" s="75"/>
      <c r="D164" s="75"/>
      <c r="E164" s="75"/>
      <c r="F164" s="75"/>
      <c r="G164" s="75"/>
      <c r="H164" s="76"/>
      <c r="K164"/>
    </row>
    <row r="165" spans="1:11" ht="12.75" customHeight="1">
      <c r="A165" s="2" t="s">
        <v>1</v>
      </c>
      <c r="B165" s="30" t="s">
        <v>85</v>
      </c>
      <c r="C165" s="3" t="s">
        <v>89</v>
      </c>
      <c r="D165" s="3" t="s">
        <v>81</v>
      </c>
      <c r="E165" s="3" t="s">
        <v>83</v>
      </c>
      <c r="F165" s="3" t="s">
        <v>90</v>
      </c>
      <c r="G165" s="3" t="s">
        <v>0</v>
      </c>
      <c r="H165" s="77"/>
      <c r="K165"/>
    </row>
    <row r="166" spans="1:11" ht="12.75" customHeight="1">
      <c r="A166" s="66"/>
      <c r="B166" s="64"/>
      <c r="C166" s="11"/>
      <c r="D166" s="42"/>
      <c r="E166" s="11"/>
      <c r="F166" s="29"/>
      <c r="G166" s="60">
        <f>SUM(C167:F167)</f>
        <v>0</v>
      </c>
      <c r="H166" s="67">
        <f>SUM(G166:G177)-MIN(G166:G177)</f>
        <v>0</v>
      </c>
      <c r="K166"/>
    </row>
    <row r="167" spans="1:11" ht="12.75" customHeight="1">
      <c r="A167" s="66"/>
      <c r="B167" s="65"/>
      <c r="C167" s="4">
        <f>IF(C166&lt;6.87,0,VLOOKUP(C166,rfut,5,TRUE))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IF(F166&lt;lány!$D$2,0,VLOOKUP(F166,hfut,3,TRUE))</f>
        <v>0</v>
      </c>
      <c r="G167" s="61"/>
      <c r="H167" s="68"/>
      <c r="K167"/>
    </row>
    <row r="168" spans="1:11" ht="12.75" customHeight="1">
      <c r="A168" s="66"/>
      <c r="B168" s="64"/>
      <c r="C168" s="11"/>
      <c r="D168" s="42"/>
      <c r="E168" s="11"/>
      <c r="F168" s="12"/>
      <c r="G168" s="60">
        <f>SUM(C169:F169)</f>
        <v>0</v>
      </c>
      <c r="H168" s="68"/>
      <c r="K168"/>
    </row>
    <row r="169" spans="1:11" ht="12.75" customHeight="1">
      <c r="A169" s="66"/>
      <c r="B169" s="65"/>
      <c r="C169" s="4">
        <f>IF(C168&lt;6.87,0,VLOOKUP(C168,rfut,5,TRUE))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IF(F168&lt;lány!$D$2,0,VLOOKUP(F168,hfut,3,TRUE))</f>
        <v>0</v>
      </c>
      <c r="G169" s="61"/>
      <c r="H169" s="68"/>
      <c r="K169"/>
    </row>
    <row r="170" spans="1:11" ht="12.75" customHeight="1">
      <c r="A170" s="66"/>
      <c r="B170" s="64"/>
      <c r="C170" s="11"/>
      <c r="D170" s="42"/>
      <c r="E170" s="11"/>
      <c r="F170" s="12"/>
      <c r="G170" s="60">
        <f>SUM(C171:F171)</f>
        <v>0</v>
      </c>
      <c r="H170" s="68"/>
      <c r="K170"/>
    </row>
    <row r="171" spans="1:11" ht="12.75" customHeight="1">
      <c r="A171" s="66"/>
      <c r="B171" s="65"/>
      <c r="C171" s="4">
        <f>IF(C170&lt;6.87,0,VLOOKUP(C170,rfut,5,TRUE))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IF(F170&lt;lány!$D$2,0,VLOOKUP(F170,hfut,3,TRUE))</f>
        <v>0</v>
      </c>
      <c r="G171" s="61"/>
      <c r="H171" s="68"/>
      <c r="K171"/>
    </row>
    <row r="172" spans="1:11" ht="12.75" customHeight="1">
      <c r="A172" s="66"/>
      <c r="B172" s="64"/>
      <c r="C172" s="11"/>
      <c r="D172" s="42"/>
      <c r="E172" s="11"/>
      <c r="F172" s="12"/>
      <c r="G172" s="60">
        <f>SUM(C173:F173)</f>
        <v>0</v>
      </c>
      <c r="H172" s="68"/>
      <c r="K172"/>
    </row>
    <row r="173" spans="1:11" ht="12.75" customHeight="1">
      <c r="A173" s="66"/>
      <c r="B173" s="65"/>
      <c r="C173" s="4">
        <f>IF(C172&lt;6.87,0,VLOOKUP(C172,rfut,5,TRUE))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IF(F172&lt;lány!$D$2,0,VLOOKUP(F172,hfut,3,TRUE))</f>
        <v>0</v>
      </c>
      <c r="G173" s="61"/>
      <c r="H173" s="68"/>
      <c r="K173"/>
    </row>
    <row r="174" spans="1:11" ht="12.75" customHeight="1">
      <c r="A174" s="66"/>
      <c r="B174" s="64"/>
      <c r="C174" s="11"/>
      <c r="D174" s="42"/>
      <c r="E174" s="11"/>
      <c r="F174" s="12"/>
      <c r="G174" s="70">
        <f>SUM(C175:F175)</f>
        <v>0</v>
      </c>
      <c r="H174" s="68"/>
      <c r="K174"/>
    </row>
    <row r="175" spans="1:11" ht="12.75" customHeight="1">
      <c r="A175" s="66"/>
      <c r="B175" s="65"/>
      <c r="C175" s="4">
        <f>IF(C174&lt;6.87,0,VLOOKUP(C174,rfut,5,TRUE))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IF(F174&lt;lány!$D$2,0,VLOOKUP(F174,hfut,3,TRUE))</f>
        <v>0</v>
      </c>
      <c r="G175" s="71"/>
      <c r="H175" s="68"/>
      <c r="K175"/>
    </row>
    <row r="176" spans="1:11" ht="12.75" customHeight="1">
      <c r="A176" s="66"/>
      <c r="B176" s="64"/>
      <c r="C176" s="13"/>
      <c r="D176" s="43"/>
      <c r="E176" s="13"/>
      <c r="F176" s="14"/>
      <c r="G176" s="70">
        <f>SUM(C177:F177)</f>
        <v>0</v>
      </c>
      <c r="H176" s="68"/>
      <c r="K176"/>
    </row>
    <row r="177" spans="1:11" ht="13.5" customHeight="1" thickBot="1">
      <c r="A177" s="66"/>
      <c r="B177" s="78"/>
      <c r="C177" s="5">
        <f>IF(C176&lt;6.87,0,VLOOKUP(C176,rfut,5,TRUE))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IF(F176&lt;lány!$D$2,0,VLOOKUP(F176,hfut,3,TRUE))</f>
        <v>0</v>
      </c>
      <c r="G177" s="72"/>
      <c r="H177" s="69"/>
      <c r="K177"/>
    </row>
    <row r="178" ht="13.5" thickTop="1">
      <c r="K178"/>
    </row>
    <row r="179" ht="13.5" thickBot="1">
      <c r="K179"/>
    </row>
    <row r="180" spans="1:11" ht="26.25" thickTop="1">
      <c r="A180" s="73"/>
      <c r="B180" s="74"/>
      <c r="C180" s="75"/>
      <c r="D180" s="75"/>
      <c r="E180" s="75"/>
      <c r="F180" s="75"/>
      <c r="G180" s="75"/>
      <c r="H180" s="76"/>
      <c r="K180"/>
    </row>
    <row r="181" spans="1:11" ht="12.75" customHeight="1">
      <c r="A181" s="2" t="s">
        <v>1</v>
      </c>
      <c r="B181" s="30" t="s">
        <v>85</v>
      </c>
      <c r="C181" s="3" t="s">
        <v>89</v>
      </c>
      <c r="D181" s="3" t="s">
        <v>81</v>
      </c>
      <c r="E181" s="3" t="s">
        <v>83</v>
      </c>
      <c r="F181" s="3" t="s">
        <v>90</v>
      </c>
      <c r="G181" s="3" t="s">
        <v>0</v>
      </c>
      <c r="H181" s="77"/>
      <c r="K181"/>
    </row>
    <row r="182" spans="1:11" ht="12.75" customHeight="1">
      <c r="A182" s="66"/>
      <c r="B182" s="64"/>
      <c r="C182" s="11"/>
      <c r="D182" s="42"/>
      <c r="E182" s="11"/>
      <c r="F182" s="29"/>
      <c r="G182" s="60">
        <f>SUM(C183:F183)</f>
        <v>0</v>
      </c>
      <c r="H182" s="67">
        <f>SUM(G182:G193)-MIN(G182:G193)</f>
        <v>0</v>
      </c>
      <c r="K182"/>
    </row>
    <row r="183" spans="1:11" ht="12.75" customHeight="1">
      <c r="A183" s="66"/>
      <c r="B183" s="65"/>
      <c r="C183" s="4">
        <f>IF(C182&lt;6.87,0,VLOOKUP(C182,rfut,5,TRUE))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IF(F182&lt;lány!$D$2,0,VLOOKUP(F182,hfut,3,TRUE))</f>
        <v>0</v>
      </c>
      <c r="G183" s="61"/>
      <c r="H183" s="68"/>
      <c r="K183"/>
    </row>
    <row r="184" spans="1:11" ht="12.75" customHeight="1">
      <c r="A184" s="66"/>
      <c r="B184" s="64"/>
      <c r="C184" s="11"/>
      <c r="D184" s="42"/>
      <c r="E184" s="11"/>
      <c r="F184" s="12"/>
      <c r="G184" s="60">
        <f>SUM(C185:F185)</f>
        <v>0</v>
      </c>
      <c r="H184" s="68"/>
      <c r="K184"/>
    </row>
    <row r="185" spans="1:11" ht="12.75" customHeight="1">
      <c r="A185" s="66"/>
      <c r="B185" s="65"/>
      <c r="C185" s="4">
        <f>IF(C184&lt;6.87,0,VLOOKUP(C184,rfut,5,TRUE))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IF(F184&lt;lány!$D$2,0,VLOOKUP(F184,hfut,3,TRUE))</f>
        <v>0</v>
      </c>
      <c r="G185" s="61"/>
      <c r="H185" s="68"/>
      <c r="K185"/>
    </row>
    <row r="186" spans="1:11" ht="12.75" customHeight="1">
      <c r="A186" s="66"/>
      <c r="B186" s="64"/>
      <c r="C186" s="11"/>
      <c r="D186" s="42"/>
      <c r="E186" s="11"/>
      <c r="F186" s="12"/>
      <c r="G186" s="60">
        <f>SUM(C187:F187)</f>
        <v>0</v>
      </c>
      <c r="H186" s="68"/>
      <c r="K186"/>
    </row>
    <row r="187" spans="1:11" ht="12.75" customHeight="1">
      <c r="A187" s="66"/>
      <c r="B187" s="65"/>
      <c r="C187" s="4">
        <f>IF(C186&lt;6.87,0,VLOOKUP(C186,rfut,5,TRUE))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IF(F186&lt;lány!$D$2,0,VLOOKUP(F186,hfut,3,TRUE))</f>
        <v>0</v>
      </c>
      <c r="G187" s="61"/>
      <c r="H187" s="68"/>
      <c r="K187"/>
    </row>
    <row r="188" spans="1:11" ht="12.75" customHeight="1">
      <c r="A188" s="66"/>
      <c r="B188" s="64"/>
      <c r="C188" s="11"/>
      <c r="D188" s="42"/>
      <c r="E188" s="11"/>
      <c r="F188" s="12"/>
      <c r="G188" s="60">
        <f>SUM(C189:F189)</f>
        <v>0</v>
      </c>
      <c r="H188" s="68"/>
      <c r="K188"/>
    </row>
    <row r="189" spans="1:11" ht="12.75" customHeight="1">
      <c r="A189" s="66"/>
      <c r="B189" s="65"/>
      <c r="C189" s="4">
        <f>IF(C188&lt;6.87,0,VLOOKUP(C188,rfut,5,TRUE))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IF(F188&lt;lány!$D$2,0,VLOOKUP(F188,hfut,3,TRUE))</f>
        <v>0</v>
      </c>
      <c r="G189" s="61"/>
      <c r="H189" s="68"/>
      <c r="K189"/>
    </row>
    <row r="190" spans="1:11" ht="12.75" customHeight="1">
      <c r="A190" s="66"/>
      <c r="B190" s="64"/>
      <c r="C190" s="11"/>
      <c r="D190" s="42"/>
      <c r="E190" s="11"/>
      <c r="F190" s="12"/>
      <c r="G190" s="70">
        <f>SUM(C191:F191)</f>
        <v>0</v>
      </c>
      <c r="H190" s="68"/>
      <c r="K190"/>
    </row>
    <row r="191" spans="1:11" ht="12.75" customHeight="1">
      <c r="A191" s="66"/>
      <c r="B191" s="65"/>
      <c r="C191" s="4">
        <f>IF(C190&lt;6.87,0,VLOOKUP(C190,rfut,5,TRUE))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IF(F190&lt;lány!$D$2,0,VLOOKUP(F190,hfut,3,TRUE))</f>
        <v>0</v>
      </c>
      <c r="G191" s="71"/>
      <c r="H191" s="68"/>
      <c r="K191"/>
    </row>
    <row r="192" spans="1:11" ht="12.75" customHeight="1">
      <c r="A192" s="66"/>
      <c r="B192" s="64"/>
      <c r="C192" s="13"/>
      <c r="D192" s="43"/>
      <c r="E192" s="13"/>
      <c r="F192" s="14"/>
      <c r="G192" s="70">
        <f>SUM(C193:F193)</f>
        <v>0</v>
      </c>
      <c r="H192" s="68"/>
      <c r="K192"/>
    </row>
    <row r="193" spans="1:11" ht="13.5" customHeight="1" thickBot="1">
      <c r="A193" s="66"/>
      <c r="B193" s="78"/>
      <c r="C193" s="5">
        <f>IF(C192&lt;6.87,0,VLOOKUP(C192,rfut,5,TRUE))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IF(F192&lt;lány!$D$2,0,VLOOKUP(F192,hfut,3,TRUE))</f>
        <v>0</v>
      </c>
      <c r="G193" s="72"/>
      <c r="H193" s="69"/>
      <c r="K193"/>
    </row>
    <row r="194" ht="13.5" thickTop="1">
      <c r="K194"/>
    </row>
    <row r="195" ht="13.5" thickBot="1">
      <c r="K195"/>
    </row>
    <row r="196" spans="1:11" ht="26.25" thickTop="1">
      <c r="A196" s="73"/>
      <c r="B196" s="84"/>
      <c r="C196" s="85"/>
      <c r="D196" s="85"/>
      <c r="E196" s="85"/>
      <c r="F196" s="85"/>
      <c r="G196" s="85"/>
      <c r="H196" s="76"/>
      <c r="K196"/>
    </row>
    <row r="197" spans="1:11" ht="12.75" customHeight="1">
      <c r="A197" s="2" t="s">
        <v>1</v>
      </c>
      <c r="B197" s="30" t="s">
        <v>85</v>
      </c>
      <c r="C197" s="3" t="s">
        <v>89</v>
      </c>
      <c r="D197" s="3" t="s">
        <v>81</v>
      </c>
      <c r="E197" s="3" t="s">
        <v>83</v>
      </c>
      <c r="F197" s="3" t="s">
        <v>90</v>
      </c>
      <c r="G197" s="3" t="s">
        <v>0</v>
      </c>
      <c r="H197" s="77"/>
      <c r="K197"/>
    </row>
    <row r="198" spans="1:11" ht="12.75" customHeight="1">
      <c r="A198" s="66"/>
      <c r="B198" s="64"/>
      <c r="C198" s="11"/>
      <c r="D198" s="42"/>
      <c r="E198" s="11"/>
      <c r="F198" s="29"/>
      <c r="G198" s="60">
        <f>SUM(C199:F199)</f>
        <v>0</v>
      </c>
      <c r="H198" s="67">
        <f>SUM(G198:G209)-MIN(G198:G209)</f>
        <v>0</v>
      </c>
      <c r="K198"/>
    </row>
    <row r="199" spans="1:11" ht="12.75" customHeight="1">
      <c r="A199" s="66"/>
      <c r="B199" s="65"/>
      <c r="C199" s="4">
        <f>IF(C198&lt;6.87,0,VLOOKUP(C198,rfut,5,TRUE))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IF(F198&lt;lány!$D$2,0,VLOOKUP(F198,hfut,3,TRUE))</f>
        <v>0</v>
      </c>
      <c r="G199" s="61"/>
      <c r="H199" s="68"/>
      <c r="K199"/>
    </row>
    <row r="200" spans="1:11" ht="12.75" customHeight="1">
      <c r="A200" s="66"/>
      <c r="B200" s="64"/>
      <c r="C200" s="11"/>
      <c r="D200" s="42"/>
      <c r="E200" s="11"/>
      <c r="F200" s="12"/>
      <c r="G200" s="60">
        <f>SUM(C201:F201)</f>
        <v>0</v>
      </c>
      <c r="H200" s="68"/>
      <c r="K200"/>
    </row>
    <row r="201" spans="1:11" ht="12.75" customHeight="1">
      <c r="A201" s="66"/>
      <c r="B201" s="65"/>
      <c r="C201" s="4">
        <f>IF(C200&lt;6.87,0,VLOOKUP(C200,rfut,5,TRUE))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IF(F200&lt;lány!$D$2,0,VLOOKUP(F200,hfut,3,TRUE))</f>
        <v>0</v>
      </c>
      <c r="G201" s="61"/>
      <c r="H201" s="68"/>
      <c r="K201"/>
    </row>
    <row r="202" spans="1:11" ht="12.75" customHeight="1">
      <c r="A202" s="66"/>
      <c r="B202" s="64"/>
      <c r="C202" s="11"/>
      <c r="D202" s="42"/>
      <c r="E202" s="11"/>
      <c r="F202" s="12"/>
      <c r="G202" s="60">
        <f>SUM(C203:F203)</f>
        <v>0</v>
      </c>
      <c r="H202" s="68"/>
      <c r="K202"/>
    </row>
    <row r="203" spans="1:11" ht="12.75" customHeight="1">
      <c r="A203" s="66"/>
      <c r="B203" s="65"/>
      <c r="C203" s="4">
        <f>IF(C202&lt;6.87,0,VLOOKUP(C202,rfut,5,TRUE))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IF(F202&lt;lány!$D$2,0,VLOOKUP(F202,hfut,3,TRUE))</f>
        <v>0</v>
      </c>
      <c r="G203" s="61"/>
      <c r="H203" s="68"/>
      <c r="K203"/>
    </row>
    <row r="204" spans="1:11" ht="12.75" customHeight="1">
      <c r="A204" s="66"/>
      <c r="B204" s="64"/>
      <c r="C204" s="11"/>
      <c r="D204" s="42"/>
      <c r="E204" s="11"/>
      <c r="F204" s="12"/>
      <c r="G204" s="60">
        <f>SUM(C205:F205)</f>
        <v>0</v>
      </c>
      <c r="H204" s="68"/>
      <c r="K204"/>
    </row>
    <row r="205" spans="1:11" ht="12.75" customHeight="1">
      <c r="A205" s="66"/>
      <c r="B205" s="65"/>
      <c r="C205" s="4">
        <f>IF(C204&lt;6.87,0,VLOOKUP(C204,rfut,5,TRUE))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IF(F204&lt;lány!$D$2,0,VLOOKUP(F204,hfut,3,TRUE))</f>
        <v>0</v>
      </c>
      <c r="G205" s="61"/>
      <c r="H205" s="68"/>
      <c r="K205"/>
    </row>
    <row r="206" spans="1:11" ht="12.75" customHeight="1">
      <c r="A206" s="66"/>
      <c r="B206" s="64"/>
      <c r="C206" s="11"/>
      <c r="D206" s="42"/>
      <c r="E206" s="11"/>
      <c r="F206" s="12"/>
      <c r="G206" s="70">
        <f>SUM(C207:F207)</f>
        <v>0</v>
      </c>
      <c r="H206" s="68"/>
      <c r="K206"/>
    </row>
    <row r="207" spans="1:11" ht="12.75" customHeight="1">
      <c r="A207" s="66"/>
      <c r="B207" s="65"/>
      <c r="C207" s="4">
        <f>IF(C206&lt;6.87,0,VLOOKUP(C206,rfut,5,TRUE))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IF(F206&lt;lány!$D$2,0,VLOOKUP(F206,hfut,3,TRUE))</f>
        <v>0</v>
      </c>
      <c r="G207" s="71"/>
      <c r="H207" s="68"/>
      <c r="K207"/>
    </row>
    <row r="208" spans="1:11" ht="12.75" customHeight="1">
      <c r="A208" s="66"/>
      <c r="B208" s="64"/>
      <c r="C208" s="13"/>
      <c r="D208" s="43"/>
      <c r="E208" s="13"/>
      <c r="F208" s="14"/>
      <c r="G208" s="70">
        <f>SUM(C209:F209)</f>
        <v>0</v>
      </c>
      <c r="H208" s="68"/>
      <c r="K208"/>
    </row>
    <row r="209" spans="1:11" ht="13.5" customHeight="1" thickBot="1">
      <c r="A209" s="66"/>
      <c r="B209" s="78"/>
      <c r="C209" s="5">
        <f>IF(C208&lt;6.87,0,VLOOKUP(C208,rfut,5,TRUE))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IF(F208&lt;lány!$D$2,0,VLOOKUP(F208,hfut,3,TRUE))</f>
        <v>0</v>
      </c>
      <c r="G209" s="72"/>
      <c r="H209" s="69"/>
      <c r="K209"/>
    </row>
    <row r="210" ht="13.5" thickTop="1">
      <c r="K210"/>
    </row>
    <row r="211" ht="13.5" thickBot="1">
      <c r="K211"/>
    </row>
    <row r="212" spans="1:11" ht="26.25" thickTop="1">
      <c r="A212" s="73"/>
      <c r="B212" s="84"/>
      <c r="C212" s="85"/>
      <c r="D212" s="85"/>
      <c r="E212" s="85"/>
      <c r="F212" s="85"/>
      <c r="G212" s="85"/>
      <c r="H212" s="76"/>
      <c r="K212"/>
    </row>
    <row r="213" spans="1:11" ht="12.75" customHeight="1">
      <c r="A213" s="2" t="s">
        <v>1</v>
      </c>
      <c r="B213" s="30" t="s">
        <v>85</v>
      </c>
      <c r="C213" s="3" t="s">
        <v>89</v>
      </c>
      <c r="D213" s="3" t="s">
        <v>81</v>
      </c>
      <c r="E213" s="3" t="s">
        <v>83</v>
      </c>
      <c r="F213" s="3" t="s">
        <v>90</v>
      </c>
      <c r="G213" s="3" t="s">
        <v>0</v>
      </c>
      <c r="H213" s="77"/>
      <c r="K213"/>
    </row>
    <row r="214" spans="1:11" ht="12.75" customHeight="1">
      <c r="A214" s="66"/>
      <c r="B214" s="64"/>
      <c r="C214" s="11"/>
      <c r="D214" s="42"/>
      <c r="E214" s="11"/>
      <c r="F214" s="29"/>
      <c r="G214" s="60">
        <f>SUM(C215:F215)</f>
        <v>0</v>
      </c>
      <c r="H214" s="67">
        <f>SUM(G214:G225)-MIN(G214:G225)</f>
        <v>0</v>
      </c>
      <c r="K214"/>
    </row>
    <row r="215" spans="1:11" ht="12.75" customHeight="1">
      <c r="A215" s="66"/>
      <c r="B215" s="65"/>
      <c r="C215" s="4">
        <f>IF(C214&lt;6.87,0,VLOOKUP(C214,rfut,5,TRUE))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IF(F214&lt;lány!$D$2,0,VLOOKUP(F214,hfut,3,TRUE))</f>
        <v>0</v>
      </c>
      <c r="G215" s="61"/>
      <c r="H215" s="68"/>
      <c r="K215"/>
    </row>
    <row r="216" spans="1:11" ht="12.75" customHeight="1">
      <c r="A216" s="66"/>
      <c r="B216" s="64"/>
      <c r="C216" s="11"/>
      <c r="D216" s="42"/>
      <c r="E216" s="11"/>
      <c r="F216" s="12"/>
      <c r="G216" s="60">
        <f>SUM(C217:F217)</f>
        <v>0</v>
      </c>
      <c r="H216" s="68"/>
      <c r="K216"/>
    </row>
    <row r="217" spans="1:11" ht="12.75" customHeight="1">
      <c r="A217" s="66"/>
      <c r="B217" s="65"/>
      <c r="C217" s="4">
        <f>IF(C216&lt;6.87,0,VLOOKUP(C216,rfut,5,TRUE))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IF(F216&lt;lány!$D$2,0,VLOOKUP(F216,hfut,3,TRUE))</f>
        <v>0</v>
      </c>
      <c r="G217" s="61"/>
      <c r="H217" s="68"/>
      <c r="K217"/>
    </row>
    <row r="218" spans="1:11" ht="12.75" customHeight="1">
      <c r="A218" s="66"/>
      <c r="B218" s="64"/>
      <c r="C218" s="11"/>
      <c r="D218" s="42"/>
      <c r="E218" s="11"/>
      <c r="F218" s="12"/>
      <c r="G218" s="60">
        <f>SUM(C219:F219)</f>
        <v>0</v>
      </c>
      <c r="H218" s="68"/>
      <c r="K218"/>
    </row>
    <row r="219" spans="1:11" ht="12.75" customHeight="1">
      <c r="A219" s="66"/>
      <c r="B219" s="65"/>
      <c r="C219" s="4">
        <f>IF(C218&lt;6.87,0,VLOOKUP(C218,rfut,5,TRUE))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IF(F218&lt;lány!$D$2,0,VLOOKUP(F218,hfut,3,TRUE))</f>
        <v>0</v>
      </c>
      <c r="G219" s="61"/>
      <c r="H219" s="68"/>
      <c r="K219"/>
    </row>
    <row r="220" spans="1:11" ht="12.75" customHeight="1">
      <c r="A220" s="66"/>
      <c r="B220" s="64"/>
      <c r="C220" s="11"/>
      <c r="D220" s="42"/>
      <c r="E220" s="11"/>
      <c r="F220" s="12"/>
      <c r="G220" s="60">
        <f>SUM(C221:F221)</f>
        <v>0</v>
      </c>
      <c r="H220" s="68"/>
      <c r="K220"/>
    </row>
    <row r="221" spans="1:11" ht="12.75" customHeight="1">
      <c r="A221" s="66"/>
      <c r="B221" s="65"/>
      <c r="C221" s="4">
        <f>IF(C220&lt;6.87,0,VLOOKUP(C220,rfut,5,TRUE))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IF(F220&lt;lány!$D$2,0,VLOOKUP(F220,hfut,3,TRUE))</f>
        <v>0</v>
      </c>
      <c r="G221" s="61"/>
      <c r="H221" s="68"/>
      <c r="K221"/>
    </row>
    <row r="222" spans="1:11" ht="12.75" customHeight="1">
      <c r="A222" s="66"/>
      <c r="B222" s="64"/>
      <c r="C222" s="11"/>
      <c r="D222" s="42"/>
      <c r="E222" s="11"/>
      <c r="F222" s="12"/>
      <c r="G222" s="70">
        <f>SUM(C223:F223)</f>
        <v>0</v>
      </c>
      <c r="H222" s="68"/>
      <c r="K222"/>
    </row>
    <row r="223" spans="1:11" ht="12.75" customHeight="1">
      <c r="A223" s="66"/>
      <c r="B223" s="65"/>
      <c r="C223" s="4">
        <f>IF(C222&lt;6.87,0,VLOOKUP(C222,rfut,5,TRUE))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IF(F222&lt;lány!$D$2,0,VLOOKUP(F222,hfut,3,TRUE))</f>
        <v>0</v>
      </c>
      <c r="G223" s="71"/>
      <c r="H223" s="68"/>
      <c r="K223"/>
    </row>
    <row r="224" spans="1:11" ht="12.75" customHeight="1">
      <c r="A224" s="66"/>
      <c r="B224" s="64"/>
      <c r="C224" s="13"/>
      <c r="D224" s="43"/>
      <c r="E224" s="13"/>
      <c r="F224" s="14"/>
      <c r="G224" s="70">
        <f>SUM(C225:F225)</f>
        <v>0</v>
      </c>
      <c r="H224" s="68"/>
      <c r="K224"/>
    </row>
    <row r="225" spans="1:11" ht="13.5" customHeight="1" thickBot="1">
      <c r="A225" s="66"/>
      <c r="B225" s="78"/>
      <c r="C225" s="5">
        <f>IF(C224&lt;6.87,0,VLOOKUP(C224,rfut,5,TRUE))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IF(F224&lt;lány!$D$2,0,VLOOKUP(F224,hfut,3,TRUE))</f>
        <v>0</v>
      </c>
      <c r="G225" s="72"/>
      <c r="H225" s="69"/>
      <c r="K225"/>
    </row>
    <row r="226" ht="13.5" thickTop="1">
      <c r="K226"/>
    </row>
    <row r="227" ht="13.5" thickBot="1">
      <c r="K227"/>
    </row>
    <row r="228" spans="1:11" ht="26.25" thickTop="1">
      <c r="A228" s="73"/>
      <c r="B228" s="84"/>
      <c r="C228" s="85"/>
      <c r="D228" s="85"/>
      <c r="E228" s="85"/>
      <c r="F228" s="85"/>
      <c r="G228" s="85"/>
      <c r="H228" s="76"/>
      <c r="K228"/>
    </row>
    <row r="229" spans="1:11" ht="12.75" customHeight="1">
      <c r="A229" s="2" t="s">
        <v>1</v>
      </c>
      <c r="B229" s="30" t="s">
        <v>85</v>
      </c>
      <c r="C229" s="3" t="s">
        <v>89</v>
      </c>
      <c r="D229" s="3" t="s">
        <v>81</v>
      </c>
      <c r="E229" s="3" t="s">
        <v>83</v>
      </c>
      <c r="F229" s="3" t="s">
        <v>90</v>
      </c>
      <c r="G229" s="3" t="s">
        <v>0</v>
      </c>
      <c r="H229" s="77"/>
      <c r="K229"/>
    </row>
    <row r="230" spans="1:11" ht="12.75" customHeight="1">
      <c r="A230" s="66"/>
      <c r="B230" s="64"/>
      <c r="C230" s="11"/>
      <c r="D230" s="42"/>
      <c r="E230" s="11"/>
      <c r="F230" s="29"/>
      <c r="G230" s="60">
        <f>SUM(C231:F231)</f>
        <v>0</v>
      </c>
      <c r="H230" s="67">
        <f>SUM(G230:G241)-MIN(G230:G241)</f>
        <v>0</v>
      </c>
      <c r="K230"/>
    </row>
    <row r="231" spans="1:11" ht="12.75" customHeight="1">
      <c r="A231" s="66"/>
      <c r="B231" s="65"/>
      <c r="C231" s="4">
        <f>IF(C230&lt;6.87,0,VLOOKUP(C230,rfut,5,TRUE))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IF(F230&lt;lány!$D$2,0,VLOOKUP(F230,hfut,3,TRUE))</f>
        <v>0</v>
      </c>
      <c r="G231" s="61"/>
      <c r="H231" s="68"/>
      <c r="K231"/>
    </row>
    <row r="232" spans="1:11" ht="12.75" customHeight="1">
      <c r="A232" s="66"/>
      <c r="B232" s="64"/>
      <c r="C232" s="11"/>
      <c r="D232" s="42"/>
      <c r="E232" s="11"/>
      <c r="F232" s="12"/>
      <c r="G232" s="60">
        <f>SUM(C233:F233)</f>
        <v>0</v>
      </c>
      <c r="H232" s="68"/>
      <c r="K232"/>
    </row>
    <row r="233" spans="1:11" ht="12.75" customHeight="1">
      <c r="A233" s="66"/>
      <c r="B233" s="65"/>
      <c r="C233" s="4">
        <f>IF(C232&lt;6.87,0,VLOOKUP(C232,rfut,5,TRUE))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IF(F232&lt;lány!$D$2,0,VLOOKUP(F232,hfut,3,TRUE))</f>
        <v>0</v>
      </c>
      <c r="G233" s="61"/>
      <c r="H233" s="68"/>
      <c r="K233"/>
    </row>
    <row r="234" spans="1:11" ht="12.75" customHeight="1">
      <c r="A234" s="66"/>
      <c r="B234" s="64"/>
      <c r="C234" s="11"/>
      <c r="D234" s="42"/>
      <c r="E234" s="11"/>
      <c r="F234" s="12"/>
      <c r="G234" s="60">
        <f>SUM(C235:F235)</f>
        <v>0</v>
      </c>
      <c r="H234" s="68"/>
      <c r="K234"/>
    </row>
    <row r="235" spans="1:11" ht="12.75" customHeight="1">
      <c r="A235" s="66"/>
      <c r="B235" s="65"/>
      <c r="C235" s="4">
        <f>IF(C234&lt;6.87,0,VLOOKUP(C234,rfut,5,TRUE))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IF(F234&lt;lány!$D$2,0,VLOOKUP(F234,hfut,3,TRUE))</f>
        <v>0</v>
      </c>
      <c r="G235" s="61"/>
      <c r="H235" s="68"/>
      <c r="K235"/>
    </row>
    <row r="236" spans="1:11" ht="12.75" customHeight="1">
      <c r="A236" s="66"/>
      <c r="B236" s="64"/>
      <c r="C236" s="11"/>
      <c r="D236" s="42"/>
      <c r="E236" s="11"/>
      <c r="F236" s="12"/>
      <c r="G236" s="60">
        <f>SUM(C237:F237)</f>
        <v>0</v>
      </c>
      <c r="H236" s="68"/>
      <c r="K236"/>
    </row>
    <row r="237" spans="1:11" ht="12.75" customHeight="1">
      <c r="A237" s="66"/>
      <c r="B237" s="65"/>
      <c r="C237" s="4">
        <f>IF(C236&lt;6.87,0,VLOOKUP(C236,rfut,5,TRUE))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IF(F236&lt;lány!$D$2,0,VLOOKUP(F236,hfut,3,TRUE))</f>
        <v>0</v>
      </c>
      <c r="G237" s="61"/>
      <c r="H237" s="68"/>
      <c r="K237"/>
    </row>
    <row r="238" spans="1:11" ht="12.75" customHeight="1">
      <c r="A238" s="66"/>
      <c r="B238" s="64"/>
      <c r="C238" s="11"/>
      <c r="D238" s="42"/>
      <c r="E238" s="11"/>
      <c r="F238" s="12"/>
      <c r="G238" s="70">
        <f>SUM(C239:F239)</f>
        <v>0</v>
      </c>
      <c r="H238" s="68"/>
      <c r="K238"/>
    </row>
    <row r="239" spans="1:11" ht="12.75" customHeight="1">
      <c r="A239" s="66"/>
      <c r="B239" s="65"/>
      <c r="C239" s="4">
        <f>IF(C238&lt;6.87,0,VLOOKUP(C238,rfut,5,TRUE))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IF(F238&lt;lány!$D$2,0,VLOOKUP(F238,hfut,3,TRUE))</f>
        <v>0</v>
      </c>
      <c r="G239" s="71"/>
      <c r="H239" s="68"/>
      <c r="K239"/>
    </row>
    <row r="240" spans="1:11" ht="12.75" customHeight="1">
      <c r="A240" s="66"/>
      <c r="B240" s="64"/>
      <c r="C240" s="13"/>
      <c r="D240" s="43"/>
      <c r="E240" s="13"/>
      <c r="F240" s="14"/>
      <c r="G240" s="70">
        <f>SUM(C241:F241)</f>
        <v>0</v>
      </c>
      <c r="H240" s="68"/>
      <c r="K240"/>
    </row>
    <row r="241" spans="1:11" ht="13.5" customHeight="1" thickBot="1">
      <c r="A241" s="66"/>
      <c r="B241" s="78"/>
      <c r="C241" s="5">
        <f>IF(C240&lt;6.87,0,VLOOKUP(C240,rfut,5,TRUE))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IF(F240&lt;lány!$D$2,0,VLOOKUP(F240,hfut,3,TRUE))</f>
        <v>0</v>
      </c>
      <c r="G241" s="72"/>
      <c r="H241" s="69"/>
      <c r="K241"/>
    </row>
    <row r="242" ht="13.5" thickTop="1">
      <c r="K242"/>
    </row>
    <row r="243" ht="13.5" thickBot="1">
      <c r="K243"/>
    </row>
    <row r="244" spans="1:11" ht="26.25" thickTop="1">
      <c r="A244" s="73"/>
      <c r="B244" s="84"/>
      <c r="C244" s="85"/>
      <c r="D244" s="85"/>
      <c r="E244" s="85"/>
      <c r="F244" s="85"/>
      <c r="G244" s="85"/>
      <c r="H244" s="76"/>
      <c r="K244"/>
    </row>
    <row r="245" spans="1:11" ht="12.75" customHeight="1">
      <c r="A245" s="2" t="s">
        <v>1</v>
      </c>
      <c r="B245" s="30" t="s">
        <v>85</v>
      </c>
      <c r="C245" s="3" t="s">
        <v>89</v>
      </c>
      <c r="D245" s="3" t="s">
        <v>81</v>
      </c>
      <c r="E245" s="3" t="s">
        <v>83</v>
      </c>
      <c r="F245" s="3" t="s">
        <v>90</v>
      </c>
      <c r="G245" s="3" t="s">
        <v>0</v>
      </c>
      <c r="H245" s="77"/>
      <c r="K245"/>
    </row>
    <row r="246" spans="1:11" ht="12.75" customHeight="1">
      <c r="A246" s="66"/>
      <c r="B246" s="64"/>
      <c r="C246" s="11"/>
      <c r="D246" s="42"/>
      <c r="E246" s="11"/>
      <c r="F246" s="29"/>
      <c r="G246" s="60">
        <f>SUM(C247:F247)</f>
        <v>0</v>
      </c>
      <c r="H246" s="67">
        <f>SUM(G246:G257)-MIN(G246:G257)</f>
        <v>0</v>
      </c>
      <c r="K246"/>
    </row>
    <row r="247" spans="1:11" ht="12.75" customHeight="1">
      <c r="A247" s="66"/>
      <c r="B247" s="65"/>
      <c r="C247" s="4">
        <f>IF(C246&lt;6.87,0,VLOOKUP(C246,rfut,5,TRUE))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IF(F246&lt;lány!$D$2,0,VLOOKUP(F246,hfut,3,TRUE))</f>
        <v>0</v>
      </c>
      <c r="G247" s="61"/>
      <c r="H247" s="68"/>
      <c r="K247"/>
    </row>
    <row r="248" spans="1:11" ht="12.75" customHeight="1">
      <c r="A248" s="66"/>
      <c r="B248" s="64"/>
      <c r="C248" s="11"/>
      <c r="D248" s="42"/>
      <c r="E248" s="11"/>
      <c r="F248" s="12"/>
      <c r="G248" s="60">
        <f>SUM(C249:F249)</f>
        <v>0</v>
      </c>
      <c r="H248" s="68"/>
      <c r="K248"/>
    </row>
    <row r="249" spans="1:11" ht="12.75" customHeight="1">
      <c r="A249" s="66"/>
      <c r="B249" s="65"/>
      <c r="C249" s="4">
        <f>IF(C248&lt;6.87,0,VLOOKUP(C248,rfut,5,TRUE))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IF(F248&lt;lány!$D$2,0,VLOOKUP(F248,hfut,3,TRUE))</f>
        <v>0</v>
      </c>
      <c r="G249" s="61"/>
      <c r="H249" s="68"/>
      <c r="K249"/>
    </row>
    <row r="250" spans="1:11" ht="12.75" customHeight="1">
      <c r="A250" s="66"/>
      <c r="B250" s="64"/>
      <c r="C250" s="11"/>
      <c r="D250" s="42"/>
      <c r="E250" s="11"/>
      <c r="F250" s="12"/>
      <c r="G250" s="60">
        <f>SUM(C251:F251)</f>
        <v>0</v>
      </c>
      <c r="H250" s="68"/>
      <c r="K250"/>
    </row>
    <row r="251" spans="1:11" ht="12.75" customHeight="1">
      <c r="A251" s="66"/>
      <c r="B251" s="65"/>
      <c r="C251" s="4">
        <f>IF(C250&lt;6.87,0,VLOOKUP(C250,rfut,5,TRUE))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IF(F250&lt;lány!$D$2,0,VLOOKUP(F250,hfut,3,TRUE))</f>
        <v>0</v>
      </c>
      <c r="G251" s="61"/>
      <c r="H251" s="68"/>
      <c r="K251"/>
    </row>
    <row r="252" spans="1:11" ht="12.75" customHeight="1">
      <c r="A252" s="66"/>
      <c r="B252" s="64"/>
      <c r="C252" s="11"/>
      <c r="D252" s="42"/>
      <c r="E252" s="11"/>
      <c r="F252" s="12"/>
      <c r="G252" s="60">
        <f>SUM(C253:F253)</f>
        <v>0</v>
      </c>
      <c r="H252" s="68"/>
      <c r="K252"/>
    </row>
    <row r="253" spans="1:11" ht="12.75" customHeight="1">
      <c r="A253" s="66"/>
      <c r="B253" s="65"/>
      <c r="C253" s="4">
        <f>IF(C252&lt;6.87,0,VLOOKUP(C252,rfut,5,TRUE))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IF(F252&lt;lány!$D$2,0,VLOOKUP(F252,hfut,3,TRUE))</f>
        <v>0</v>
      </c>
      <c r="G253" s="61"/>
      <c r="H253" s="68"/>
      <c r="K253"/>
    </row>
    <row r="254" spans="1:11" ht="12.75" customHeight="1">
      <c r="A254" s="66"/>
      <c r="B254" s="64"/>
      <c r="C254" s="11"/>
      <c r="D254" s="42"/>
      <c r="E254" s="11"/>
      <c r="F254" s="12"/>
      <c r="G254" s="70">
        <f>SUM(C255:F255)</f>
        <v>0</v>
      </c>
      <c r="H254" s="68"/>
      <c r="K254"/>
    </row>
    <row r="255" spans="1:11" ht="12.75" customHeight="1">
      <c r="A255" s="66"/>
      <c r="B255" s="65"/>
      <c r="C255" s="4">
        <f>IF(C254&lt;6.87,0,VLOOKUP(C254,rfut,5,TRUE))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IF(F254&lt;lány!$D$2,0,VLOOKUP(F254,hfut,3,TRUE))</f>
        <v>0</v>
      </c>
      <c r="G255" s="71"/>
      <c r="H255" s="68"/>
      <c r="K255"/>
    </row>
    <row r="256" spans="1:11" ht="12.75" customHeight="1">
      <c r="A256" s="66"/>
      <c r="B256" s="64"/>
      <c r="C256" s="13"/>
      <c r="D256" s="43"/>
      <c r="E256" s="13"/>
      <c r="F256" s="14"/>
      <c r="G256" s="70">
        <f>SUM(C257:F257)</f>
        <v>0</v>
      </c>
      <c r="H256" s="68"/>
      <c r="K256"/>
    </row>
    <row r="257" spans="1:11" ht="13.5" customHeight="1" thickBot="1">
      <c r="A257" s="66"/>
      <c r="B257" s="78"/>
      <c r="C257" s="5">
        <f>IF(C256&lt;6.87,0,VLOOKUP(C256,rfut,5,TRUE))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IF(F256&lt;lány!$D$2,0,VLOOKUP(F256,hfut,3,TRUE))</f>
        <v>0</v>
      </c>
      <c r="G257" s="72"/>
      <c r="H257" s="69"/>
      <c r="K257"/>
    </row>
    <row r="258" ht="13.5" thickTop="1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</sheetData>
  <sheetProtection password="E9F1" sheet="1" selectLockedCells="1"/>
  <protectedRanges>
    <protectedRange password="CC06" sqref="H2:H3 G24:H33 H36:H37 G38:H49 H52:H53 G54:H65 H68:H69 G70:H81 H84:H85 G86:H97 H100:H101 G102:H113 H116:H117 G118:H129 H132:H133 G134:H145 H148:H149 G150:H161 H164:H165 G166:H177 H180:H181 G182:H193 C191:F191 C189:F189 C187:F187 C185:F185 C7:F7 C177:F177 C181:G181 C175:F175 C173:F173 C171:F171 C169:F169 C161:F161 C167:F167 C165:G165 C159:F159 C157:F157 C155:F155 C153:F153 C145:F145 C151:F151 C149:G149 C143:F143 C141:F141 C139:F139 C137:F137 C129:F129 C135:F135 C133:G133 C127:F127 C125:F125 C123:F123 C121:F121 C113:F113 C119:F119 C117:G117 C111:F111 C109:F109 C107:F107 C105:F105 C97:F97 C103:F103 C101:G101 C95:F95 C93:F93 C91:F91 C81:F81 C85:G85 C79:F79 C77:F77 C75:F75 C73:F73 C65:F65 C71:F71 C69:G69 C63:F63 C61:F61 C59:F59 C57:F57 C49:F49 C55:F55 C53:G53 C47:F47 C3:G3 C183:F183 C5:F5 C45:F45 C43:F43 C41:F41 C29:F29 C33:F33 C31:F31 C39:F39 C27:F27 C23:F23 C25:F25 C21:F21 C37:G37 C17:F17 C15:F15 C11:F11 C19:F19 C13:F13 C9:F9 C193:F193 H196:H197 G198:H209 C207:F207 C205:F205 C203:F203 C201:F201 C197:G197 C199:F199 C209:F209 G4:G23 C89:F89 C87:F87 H212:H213 G214:H225 C223:F223 C221:F221 C219:F219 C217:F217 C213:G213 C215:F215 C225:F225 H228:H229 G230:H241 C239:F239 C237:F237 C235:F235 C233:F233 C229:G229 C231:F231 C241:F241 H244:H245 G246:H257 C255:F255 C253:F253 C251:F251 C249:F249 C245:G245 C247:F247 C257:F257" name="Tartom?ny1"/>
    <protectedRange password="CC06" sqref="H4:H23" name="Tartom?ny1_1"/>
  </protectedRanges>
  <mergeCells count="355">
    <mergeCell ref="A250:A251"/>
    <mergeCell ref="B250:B251"/>
    <mergeCell ref="A254:A255"/>
    <mergeCell ref="B254:B255"/>
    <mergeCell ref="G254:G255"/>
    <mergeCell ref="A256:A257"/>
    <mergeCell ref="B256:B257"/>
    <mergeCell ref="G256:G257"/>
    <mergeCell ref="B248:B249"/>
    <mergeCell ref="G250:G251"/>
    <mergeCell ref="A252:A253"/>
    <mergeCell ref="B252:B253"/>
    <mergeCell ref="G252:G253"/>
    <mergeCell ref="A240:A241"/>
    <mergeCell ref="B240:B241"/>
    <mergeCell ref="G240:G241"/>
    <mergeCell ref="A244:G244"/>
    <mergeCell ref="G248:G249"/>
    <mergeCell ref="A228:G228"/>
    <mergeCell ref="A238:A239"/>
    <mergeCell ref="B238:B239"/>
    <mergeCell ref="G238:G239"/>
    <mergeCell ref="H244:H245"/>
    <mergeCell ref="A246:A247"/>
    <mergeCell ref="B246:B247"/>
    <mergeCell ref="G246:G247"/>
    <mergeCell ref="H246:H257"/>
    <mergeCell ref="A248:A249"/>
    <mergeCell ref="G232:G233"/>
    <mergeCell ref="A234:A235"/>
    <mergeCell ref="B234:B235"/>
    <mergeCell ref="G234:G235"/>
    <mergeCell ref="A236:A237"/>
    <mergeCell ref="B236:B237"/>
    <mergeCell ref="G236:G237"/>
    <mergeCell ref="A224:A225"/>
    <mergeCell ref="B224:B225"/>
    <mergeCell ref="G224:G225"/>
    <mergeCell ref="H228:H229"/>
    <mergeCell ref="A230:A231"/>
    <mergeCell ref="B230:B231"/>
    <mergeCell ref="G230:G231"/>
    <mergeCell ref="H230:H241"/>
    <mergeCell ref="A232:A233"/>
    <mergeCell ref="B232:B233"/>
    <mergeCell ref="G218:G219"/>
    <mergeCell ref="A220:A221"/>
    <mergeCell ref="B220:B221"/>
    <mergeCell ref="G220:G221"/>
    <mergeCell ref="A212:G212"/>
    <mergeCell ref="A222:A223"/>
    <mergeCell ref="B222:B223"/>
    <mergeCell ref="G222:G223"/>
    <mergeCell ref="H212:H213"/>
    <mergeCell ref="A214:A215"/>
    <mergeCell ref="B214:B215"/>
    <mergeCell ref="G214:G215"/>
    <mergeCell ref="H214:H225"/>
    <mergeCell ref="A216:A217"/>
    <mergeCell ref="B216:B217"/>
    <mergeCell ref="G216:G217"/>
    <mergeCell ref="A218:A219"/>
    <mergeCell ref="B218:B219"/>
    <mergeCell ref="A116:G116"/>
    <mergeCell ref="A96:A97"/>
    <mergeCell ref="G96:G97"/>
    <mergeCell ref="B90:B91"/>
    <mergeCell ref="B192:B193"/>
    <mergeCell ref="B160:B161"/>
    <mergeCell ref="B174:B175"/>
    <mergeCell ref="B176:B177"/>
    <mergeCell ref="B190:B191"/>
    <mergeCell ref="A188:A189"/>
    <mergeCell ref="H198:H209"/>
    <mergeCell ref="A200:A201"/>
    <mergeCell ref="B200:B201"/>
    <mergeCell ref="G200:G201"/>
    <mergeCell ref="A202:A203"/>
    <mergeCell ref="A206:A207"/>
    <mergeCell ref="G206:G207"/>
    <mergeCell ref="B206:B207"/>
    <mergeCell ref="B208:B209"/>
    <mergeCell ref="G30:G31"/>
    <mergeCell ref="G32:G33"/>
    <mergeCell ref="A30:A31"/>
    <mergeCell ref="A32:A33"/>
    <mergeCell ref="B30:B31"/>
    <mergeCell ref="B198:B199"/>
    <mergeCell ref="G198:G199"/>
    <mergeCell ref="B46:B47"/>
    <mergeCell ref="B48:B49"/>
    <mergeCell ref="B144:B145"/>
    <mergeCell ref="B188:B189"/>
    <mergeCell ref="B202:B203"/>
    <mergeCell ref="G202:G203"/>
    <mergeCell ref="A208:A209"/>
    <mergeCell ref="G208:G209"/>
    <mergeCell ref="A198:A199"/>
    <mergeCell ref="A204:A205"/>
    <mergeCell ref="B204:B205"/>
    <mergeCell ref="G204:G205"/>
    <mergeCell ref="A196:G196"/>
    <mergeCell ref="A28:A29"/>
    <mergeCell ref="B22:B23"/>
    <mergeCell ref="B24:B25"/>
    <mergeCell ref="B26:B27"/>
    <mergeCell ref="B32:B33"/>
    <mergeCell ref="H196:H197"/>
    <mergeCell ref="B78:B79"/>
    <mergeCell ref="B80:B81"/>
    <mergeCell ref="B94:B95"/>
    <mergeCell ref="B96:B97"/>
    <mergeCell ref="B20:B21"/>
    <mergeCell ref="G20:G21"/>
    <mergeCell ref="H20:H21"/>
    <mergeCell ref="A18:A19"/>
    <mergeCell ref="G188:G189"/>
    <mergeCell ref="G26:G27"/>
    <mergeCell ref="G28:G29"/>
    <mergeCell ref="A22:A23"/>
    <mergeCell ref="A24:A25"/>
    <mergeCell ref="A26:A27"/>
    <mergeCell ref="A40:A41"/>
    <mergeCell ref="B40:B41"/>
    <mergeCell ref="G40:G41"/>
    <mergeCell ref="A42:A43"/>
    <mergeCell ref="B28:B29"/>
    <mergeCell ref="H2:H3"/>
    <mergeCell ref="A2:G2"/>
    <mergeCell ref="G22:G23"/>
    <mergeCell ref="G24:G25"/>
    <mergeCell ref="A20:A21"/>
    <mergeCell ref="A44:A45"/>
    <mergeCell ref="B44:B45"/>
    <mergeCell ref="G44:G45"/>
    <mergeCell ref="A36:G36"/>
    <mergeCell ref="A16:A17"/>
    <mergeCell ref="H36:H37"/>
    <mergeCell ref="A38:A39"/>
    <mergeCell ref="B38:B39"/>
    <mergeCell ref="G38:G39"/>
    <mergeCell ref="H38:H49"/>
    <mergeCell ref="A192:A193"/>
    <mergeCell ref="G192:G193"/>
    <mergeCell ref="A46:A47"/>
    <mergeCell ref="G46:G47"/>
    <mergeCell ref="A48:A49"/>
    <mergeCell ref="G48:G49"/>
    <mergeCell ref="B110:B111"/>
    <mergeCell ref="B112:B113"/>
    <mergeCell ref="B126:B127"/>
    <mergeCell ref="A190:A191"/>
    <mergeCell ref="G190:G191"/>
    <mergeCell ref="A180:G180"/>
    <mergeCell ref="H180:H181"/>
    <mergeCell ref="A182:A183"/>
    <mergeCell ref="B182:B183"/>
    <mergeCell ref="G182:G183"/>
    <mergeCell ref="H182:H193"/>
    <mergeCell ref="A184:A185"/>
    <mergeCell ref="B184:B185"/>
    <mergeCell ref="G184:G185"/>
    <mergeCell ref="A186:A187"/>
    <mergeCell ref="A172:A173"/>
    <mergeCell ref="B172:B173"/>
    <mergeCell ref="G172:G173"/>
    <mergeCell ref="A174:A175"/>
    <mergeCell ref="G174:G175"/>
    <mergeCell ref="A176:A177"/>
    <mergeCell ref="G176:G177"/>
    <mergeCell ref="B186:B187"/>
    <mergeCell ref="G186:G187"/>
    <mergeCell ref="A166:A167"/>
    <mergeCell ref="B166:B167"/>
    <mergeCell ref="G166:G167"/>
    <mergeCell ref="H166:H177"/>
    <mergeCell ref="A168:A169"/>
    <mergeCell ref="B168:B169"/>
    <mergeCell ref="G168:G169"/>
    <mergeCell ref="A170:A171"/>
    <mergeCell ref="B170:B171"/>
    <mergeCell ref="G170:G171"/>
    <mergeCell ref="A164:G164"/>
    <mergeCell ref="H164:H165"/>
    <mergeCell ref="G152:G153"/>
    <mergeCell ref="A154:A155"/>
    <mergeCell ref="B154:B155"/>
    <mergeCell ref="G154:G155"/>
    <mergeCell ref="A156:A157"/>
    <mergeCell ref="B156:B157"/>
    <mergeCell ref="G156:G157"/>
    <mergeCell ref="A158:A159"/>
    <mergeCell ref="A148:G148"/>
    <mergeCell ref="H148:H149"/>
    <mergeCell ref="A150:A151"/>
    <mergeCell ref="B150:B151"/>
    <mergeCell ref="G150:G151"/>
    <mergeCell ref="H150:H161"/>
    <mergeCell ref="A152:A153"/>
    <mergeCell ref="B152:B153"/>
    <mergeCell ref="B158:B159"/>
    <mergeCell ref="G158:G159"/>
    <mergeCell ref="A160:A161"/>
    <mergeCell ref="G160:G161"/>
    <mergeCell ref="B142:B143"/>
    <mergeCell ref="A126:A127"/>
    <mergeCell ref="G126:G127"/>
    <mergeCell ref="A132:G132"/>
    <mergeCell ref="G138:G139"/>
    <mergeCell ref="A140:A141"/>
    <mergeCell ref="B140:B141"/>
    <mergeCell ref="A142:A143"/>
    <mergeCell ref="H132:H133"/>
    <mergeCell ref="A134:A135"/>
    <mergeCell ref="B134:B135"/>
    <mergeCell ref="G134:G135"/>
    <mergeCell ref="H134:H145"/>
    <mergeCell ref="A136:A137"/>
    <mergeCell ref="B136:B137"/>
    <mergeCell ref="G136:G137"/>
    <mergeCell ref="A144:A145"/>
    <mergeCell ref="G144:G145"/>
    <mergeCell ref="G142:G143"/>
    <mergeCell ref="B118:B119"/>
    <mergeCell ref="G118:G119"/>
    <mergeCell ref="A124:A125"/>
    <mergeCell ref="B124:B125"/>
    <mergeCell ref="G124:G125"/>
    <mergeCell ref="G140:G141"/>
    <mergeCell ref="A138:A139"/>
    <mergeCell ref="B128:B129"/>
    <mergeCell ref="B138:B139"/>
    <mergeCell ref="H118:H129"/>
    <mergeCell ref="A120:A121"/>
    <mergeCell ref="B120:B121"/>
    <mergeCell ref="G120:G121"/>
    <mergeCell ref="A122:A123"/>
    <mergeCell ref="B122:B123"/>
    <mergeCell ref="G122:G123"/>
    <mergeCell ref="A128:A129"/>
    <mergeCell ref="G128:G129"/>
    <mergeCell ref="A118:A119"/>
    <mergeCell ref="H116:H117"/>
    <mergeCell ref="G104:G105"/>
    <mergeCell ref="A106:A107"/>
    <mergeCell ref="B106:B107"/>
    <mergeCell ref="G106:G107"/>
    <mergeCell ref="A108:A109"/>
    <mergeCell ref="B108:B109"/>
    <mergeCell ref="G108:G109"/>
    <mergeCell ref="A110:A111"/>
    <mergeCell ref="G110:G111"/>
    <mergeCell ref="A102:A103"/>
    <mergeCell ref="B102:B103"/>
    <mergeCell ref="G102:G103"/>
    <mergeCell ref="H102:H113"/>
    <mergeCell ref="A104:A105"/>
    <mergeCell ref="B104:B105"/>
    <mergeCell ref="A112:A113"/>
    <mergeCell ref="G112:G113"/>
    <mergeCell ref="B92:B93"/>
    <mergeCell ref="G92:G93"/>
    <mergeCell ref="H100:H101"/>
    <mergeCell ref="A100:G100"/>
    <mergeCell ref="A94:A95"/>
    <mergeCell ref="G94:G95"/>
    <mergeCell ref="H84:H85"/>
    <mergeCell ref="A86:A87"/>
    <mergeCell ref="B86:B87"/>
    <mergeCell ref="G86:G87"/>
    <mergeCell ref="H86:H97"/>
    <mergeCell ref="A88:A89"/>
    <mergeCell ref="B88:B89"/>
    <mergeCell ref="G88:G89"/>
    <mergeCell ref="A90:A91"/>
    <mergeCell ref="A92:A93"/>
    <mergeCell ref="G90:G91"/>
    <mergeCell ref="A70:A71"/>
    <mergeCell ref="B70:B71"/>
    <mergeCell ref="G70:G71"/>
    <mergeCell ref="A76:A77"/>
    <mergeCell ref="B76:B77"/>
    <mergeCell ref="G76:G77"/>
    <mergeCell ref="A78:A79"/>
    <mergeCell ref="G78:G79"/>
    <mergeCell ref="A84:G84"/>
    <mergeCell ref="H70:H81"/>
    <mergeCell ref="A72:A73"/>
    <mergeCell ref="B72:B73"/>
    <mergeCell ref="G72:G73"/>
    <mergeCell ref="A74:A75"/>
    <mergeCell ref="B74:B75"/>
    <mergeCell ref="G74:G75"/>
    <mergeCell ref="A80:A81"/>
    <mergeCell ref="G80:G81"/>
    <mergeCell ref="A68:G68"/>
    <mergeCell ref="H68:H69"/>
    <mergeCell ref="G56:G57"/>
    <mergeCell ref="A58:A59"/>
    <mergeCell ref="B58:B59"/>
    <mergeCell ref="G58:G59"/>
    <mergeCell ref="A60:A61"/>
    <mergeCell ref="B60:B61"/>
    <mergeCell ref="G60:G61"/>
    <mergeCell ref="A62:A63"/>
    <mergeCell ref="A52:G52"/>
    <mergeCell ref="H52:H53"/>
    <mergeCell ref="B8:B9"/>
    <mergeCell ref="B10:B11"/>
    <mergeCell ref="B12:B13"/>
    <mergeCell ref="B14:B15"/>
    <mergeCell ref="A14:A15"/>
    <mergeCell ref="A12:A13"/>
    <mergeCell ref="B42:B43"/>
    <mergeCell ref="G42:G43"/>
    <mergeCell ref="A54:A55"/>
    <mergeCell ref="B54:B55"/>
    <mergeCell ref="G54:G55"/>
    <mergeCell ref="H54:H65"/>
    <mergeCell ref="A56:A57"/>
    <mergeCell ref="B56:B57"/>
    <mergeCell ref="G62:G63"/>
    <mergeCell ref="A64:A65"/>
    <mergeCell ref="G64:G65"/>
    <mergeCell ref="B62:B63"/>
    <mergeCell ref="A6:A7"/>
    <mergeCell ref="A4:A5"/>
    <mergeCell ref="B4:B5"/>
    <mergeCell ref="B6:B7"/>
    <mergeCell ref="B16:B17"/>
    <mergeCell ref="B18:B19"/>
    <mergeCell ref="A10:A11"/>
    <mergeCell ref="A8:A9"/>
    <mergeCell ref="G4:G5"/>
    <mergeCell ref="G6:G7"/>
    <mergeCell ref="G8:G9"/>
    <mergeCell ref="G10:G11"/>
    <mergeCell ref="G12:G13"/>
    <mergeCell ref="G14:G15"/>
    <mergeCell ref="G16:G17"/>
    <mergeCell ref="G18:G19"/>
    <mergeCell ref="H12:H13"/>
    <mergeCell ref="H14:H15"/>
    <mergeCell ref="H16:H17"/>
    <mergeCell ref="H18:H19"/>
    <mergeCell ref="H4:H5"/>
    <mergeCell ref="H6:H7"/>
    <mergeCell ref="H8:H9"/>
    <mergeCell ref="H10:H11"/>
    <mergeCell ref="H30:H31"/>
    <mergeCell ref="H32:H33"/>
    <mergeCell ref="H22:H23"/>
    <mergeCell ref="H24:H25"/>
    <mergeCell ref="H26:H27"/>
    <mergeCell ref="H28:H29"/>
  </mergeCells>
  <printOptions/>
  <pageMargins left="0.25" right="0.25" top="0.75" bottom="0.75" header="0.3" footer="0.3"/>
  <pageSetup horizontalDpi="600" verticalDpi="600" orientation="portrait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4" t="s">
        <v>101</v>
      </c>
      <c r="C1" s="44" t="s">
        <v>4</v>
      </c>
    </row>
    <row r="2" spans="1:3" ht="24.75" customHeight="1" thickBot="1" thickTop="1">
      <c r="A2" s="7" t="s">
        <v>6</v>
      </c>
      <c r="B2" s="9" t="str">
        <f>Beírás!$A$36</f>
        <v>BUJ</v>
      </c>
      <c r="C2" s="10">
        <f>Beírás!$H$38</f>
        <v>2191</v>
      </c>
    </row>
    <row r="3" spans="1:3" ht="24.75" customHeight="1" thickBot="1" thickTop="1">
      <c r="A3" s="7" t="s">
        <v>5</v>
      </c>
      <c r="B3" s="9" t="str">
        <f>Beírás!$A$52</f>
        <v>IBRÁNY</v>
      </c>
      <c r="C3" s="10">
        <f>Beírás!$H$54</f>
        <v>2313</v>
      </c>
    </row>
    <row r="4" spans="1:3" ht="24.75" customHeight="1" thickBot="1" thickTop="1">
      <c r="A4" s="7" t="s">
        <v>7</v>
      </c>
      <c r="B4" s="9" t="str">
        <f>Beírás!$A$68</f>
        <v>DEMECSER</v>
      </c>
      <c r="C4" s="10">
        <f>Beírás!$H$70</f>
        <v>1512</v>
      </c>
    </row>
    <row r="5" spans="1:3" ht="24.75" customHeight="1" thickBot="1" thickTop="1">
      <c r="A5" s="7" t="s">
        <v>8</v>
      </c>
      <c r="B5" s="9">
        <f>Beírás!$A$84</f>
        <v>0</v>
      </c>
      <c r="C5" s="10">
        <f>Beírás!$H$86</f>
        <v>0</v>
      </c>
    </row>
    <row r="6" spans="1:3" ht="24.75" customHeight="1" thickBot="1" thickTop="1">
      <c r="A6" s="7" t="s">
        <v>9</v>
      </c>
      <c r="B6" s="9">
        <f>Beírás!$A$100</f>
        <v>0</v>
      </c>
      <c r="C6" s="10">
        <f>Beírás!$H$102</f>
        <v>0</v>
      </c>
    </row>
    <row r="7" spans="1:3" ht="24.75" customHeight="1" thickBot="1" thickTop="1">
      <c r="A7" s="7" t="s">
        <v>10</v>
      </c>
      <c r="B7" s="9">
        <f>Beírás!$A$116</f>
        <v>0</v>
      </c>
      <c r="C7" s="10">
        <f>Beírás!$H$118</f>
        <v>0</v>
      </c>
    </row>
    <row r="8" spans="1:3" ht="24.75" customHeight="1" thickBot="1" thickTop="1">
      <c r="A8" s="7" t="s">
        <v>11</v>
      </c>
      <c r="B8" s="9">
        <f>Beírás!$A$132</f>
        <v>0</v>
      </c>
      <c r="C8" s="10">
        <f>Beírás!$H$134</f>
        <v>0</v>
      </c>
    </row>
    <row r="9" spans="1:3" ht="24.75" customHeight="1" thickBot="1" thickTop="1">
      <c r="A9" s="7" t="s">
        <v>12</v>
      </c>
      <c r="B9" s="9">
        <f>Beírás!$A$148</f>
        <v>0</v>
      </c>
      <c r="C9" s="10">
        <f>Beírás!$H$150</f>
        <v>0</v>
      </c>
    </row>
    <row r="10" spans="1:3" ht="24.75" customHeight="1" thickBot="1" thickTop="1">
      <c r="A10" s="7" t="s">
        <v>13</v>
      </c>
      <c r="B10" s="9">
        <f>Beírás!$A$164</f>
        <v>0</v>
      </c>
      <c r="C10" s="10">
        <f>Beírás!$H$166</f>
        <v>0</v>
      </c>
    </row>
    <row r="11" spans="1:3" ht="24.75" customHeight="1" thickBot="1" thickTop="1">
      <c r="A11" s="7" t="s">
        <v>14</v>
      </c>
      <c r="B11" s="9">
        <f>Beírás!$A$180</f>
        <v>0</v>
      </c>
      <c r="C11" s="10">
        <f>Beírás!$H$182</f>
        <v>0</v>
      </c>
    </row>
    <row r="12" spans="1:3" ht="24.75" customHeight="1" thickBot="1" thickTop="1">
      <c r="A12" s="7" t="s">
        <v>15</v>
      </c>
      <c r="B12" s="9">
        <f>Beírás!$A$196</f>
        <v>0</v>
      </c>
      <c r="C12" s="10">
        <f>Beírás!$H$198</f>
        <v>0</v>
      </c>
    </row>
    <row r="13" spans="1:3" ht="24.75" customHeight="1" thickBot="1" thickTop="1">
      <c r="A13" s="7" t="s">
        <v>16</v>
      </c>
      <c r="B13" s="9">
        <f>Beírás!$A$212</f>
        <v>0</v>
      </c>
      <c r="C13" s="10">
        <f>Beírás!$H$214</f>
        <v>0</v>
      </c>
    </row>
    <row r="14" spans="1:3" ht="24.75" customHeight="1" thickBot="1" thickTop="1">
      <c r="A14" s="7" t="s">
        <v>17</v>
      </c>
      <c r="B14" s="9">
        <f>Beírás!$A$228</f>
        <v>0</v>
      </c>
      <c r="C14" s="10">
        <f>Beírás!$H$230</f>
        <v>0</v>
      </c>
    </row>
    <row r="15" spans="1:3" ht="24.75" customHeight="1" thickBot="1" thickTop="1">
      <c r="A15" s="7" t="s">
        <v>18</v>
      </c>
      <c r="B15" s="9">
        <f>Beírás!$A$244</f>
        <v>0</v>
      </c>
      <c r="C15" s="10">
        <f>Beírás!$H$246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E200"/>
  <sheetViews>
    <sheetView tabSelected="1" zoomScalePageLayoutView="0" workbookViewId="0" topLeftCell="A1">
      <selection activeCell="E57" sqref="E57:E58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90" t="s">
        <v>102</v>
      </c>
      <c r="B1" s="90"/>
      <c r="C1" s="90"/>
      <c r="D1" s="90"/>
      <c r="E1" s="90"/>
    </row>
    <row r="2" spans="1:5" ht="15.75">
      <c r="A2" s="8" t="s">
        <v>55</v>
      </c>
      <c r="B2" s="45" t="s">
        <v>3</v>
      </c>
      <c r="C2" s="45" t="s">
        <v>88</v>
      </c>
      <c r="D2" s="45" t="s">
        <v>99</v>
      </c>
      <c r="E2" s="45" t="s">
        <v>4</v>
      </c>
    </row>
    <row r="3" spans="1:5" ht="6.75" customHeight="1">
      <c r="A3" s="87" t="s">
        <v>6</v>
      </c>
      <c r="B3" s="88" t="str">
        <f>Beírás!A4</f>
        <v>Balogh Rebeka</v>
      </c>
      <c r="C3" s="86">
        <f>Beírás!B4</f>
        <v>2005</v>
      </c>
      <c r="D3" s="86">
        <f>Beírás!H4</f>
        <v>0</v>
      </c>
      <c r="E3" s="89">
        <f>Beírás!G4</f>
        <v>161</v>
      </c>
    </row>
    <row r="4" spans="1:5" ht="6.75" customHeight="1">
      <c r="A4" s="87"/>
      <c r="B4" s="88"/>
      <c r="C4" s="86"/>
      <c r="D4" s="86"/>
      <c r="E4" s="89"/>
    </row>
    <row r="5" spans="1:5" ht="6.75" customHeight="1">
      <c r="A5" s="87" t="s">
        <v>5</v>
      </c>
      <c r="B5" s="88">
        <f>Beírás!A6</f>
        <v>0</v>
      </c>
      <c r="C5" s="86">
        <f>Beírás!B6</f>
        <v>0</v>
      </c>
      <c r="D5" s="86">
        <f>Beírás!H6</f>
        <v>0</v>
      </c>
      <c r="E5" s="89">
        <f>Beírás!G6</f>
        <v>0</v>
      </c>
    </row>
    <row r="6" spans="1:5" ht="6.75" customHeight="1">
      <c r="A6" s="87"/>
      <c r="B6" s="88"/>
      <c r="C6" s="86"/>
      <c r="D6" s="86"/>
      <c r="E6" s="89"/>
    </row>
    <row r="7" spans="1:5" ht="6.75" customHeight="1">
      <c r="A7" s="87" t="s">
        <v>7</v>
      </c>
      <c r="B7" s="88">
        <f>Beírás!A8</f>
        <v>0</v>
      </c>
      <c r="C7" s="86">
        <f>Beírás!B8</f>
        <v>0</v>
      </c>
      <c r="D7" s="86">
        <f>Beírás!H8</f>
        <v>0</v>
      </c>
      <c r="E7" s="89">
        <f>Beírás!G8</f>
        <v>0</v>
      </c>
    </row>
    <row r="8" spans="1:5" ht="6.75" customHeight="1">
      <c r="A8" s="87"/>
      <c r="B8" s="88"/>
      <c r="C8" s="86"/>
      <c r="D8" s="86"/>
      <c r="E8" s="89"/>
    </row>
    <row r="9" spans="1:5" ht="6.75" customHeight="1">
      <c r="A9" s="87" t="s">
        <v>8</v>
      </c>
      <c r="B9" s="88">
        <f>Beírás!A10</f>
        <v>0</v>
      </c>
      <c r="C9" s="86">
        <f>Beírás!B10</f>
        <v>0</v>
      </c>
      <c r="D9" s="86">
        <f>Beírás!H10</f>
        <v>0</v>
      </c>
      <c r="E9" s="89">
        <f>Beírás!G10</f>
        <v>0</v>
      </c>
    </row>
    <row r="10" spans="1:5" ht="6.75" customHeight="1">
      <c r="A10" s="87"/>
      <c r="B10" s="88"/>
      <c r="C10" s="86"/>
      <c r="D10" s="86"/>
      <c r="E10" s="89"/>
    </row>
    <row r="11" spans="1:5" ht="6.75" customHeight="1">
      <c r="A11" s="87" t="s">
        <v>9</v>
      </c>
      <c r="B11" s="88">
        <f>Beírás!A12</f>
        <v>0</v>
      </c>
      <c r="C11" s="86">
        <f>Beírás!B12</f>
        <v>0</v>
      </c>
      <c r="D11" s="86">
        <f>Beírás!H12</f>
        <v>0</v>
      </c>
      <c r="E11" s="89">
        <f>Beírás!G12</f>
        <v>0</v>
      </c>
    </row>
    <row r="12" spans="1:5" ht="6.75" customHeight="1">
      <c r="A12" s="87"/>
      <c r="B12" s="88"/>
      <c r="C12" s="86"/>
      <c r="D12" s="86"/>
      <c r="E12" s="89"/>
    </row>
    <row r="13" spans="1:5" ht="6.75" customHeight="1">
      <c r="A13" s="87" t="s">
        <v>10</v>
      </c>
      <c r="B13" s="88">
        <f>Beírás!A14</f>
        <v>0</v>
      </c>
      <c r="C13" s="86">
        <f>Beírás!B14</f>
        <v>0</v>
      </c>
      <c r="D13" s="86">
        <f>Beírás!H14</f>
        <v>0</v>
      </c>
      <c r="E13" s="89">
        <f>Beírás!G14</f>
        <v>0</v>
      </c>
    </row>
    <row r="14" spans="1:5" ht="6.75" customHeight="1">
      <c r="A14" s="87"/>
      <c r="B14" s="88"/>
      <c r="C14" s="86"/>
      <c r="D14" s="86"/>
      <c r="E14" s="89"/>
    </row>
    <row r="15" spans="1:5" ht="6.75" customHeight="1">
      <c r="A15" s="87" t="s">
        <v>11</v>
      </c>
      <c r="B15" s="88">
        <f>Beírás!A16</f>
        <v>0</v>
      </c>
      <c r="C15" s="86">
        <f>Beírás!B16</f>
        <v>0</v>
      </c>
      <c r="D15" s="86">
        <f>Beírás!H16</f>
        <v>0</v>
      </c>
      <c r="E15" s="89">
        <f>Beírás!G16</f>
        <v>0</v>
      </c>
    </row>
    <row r="16" spans="1:5" ht="6.75" customHeight="1">
      <c r="A16" s="87"/>
      <c r="B16" s="88"/>
      <c r="C16" s="86"/>
      <c r="D16" s="86"/>
      <c r="E16" s="89"/>
    </row>
    <row r="17" spans="1:5" ht="6.75" customHeight="1">
      <c r="A17" s="87" t="s">
        <v>12</v>
      </c>
      <c r="B17" s="88">
        <f>Beírás!A18</f>
        <v>0</v>
      </c>
      <c r="C17" s="86">
        <f>Beírás!B18</f>
        <v>0</v>
      </c>
      <c r="D17" s="86">
        <f>Beírás!H18</f>
        <v>0</v>
      </c>
      <c r="E17" s="89">
        <f>Beírás!G18</f>
        <v>0</v>
      </c>
    </row>
    <row r="18" spans="1:5" ht="6.75" customHeight="1">
      <c r="A18" s="87"/>
      <c r="B18" s="88"/>
      <c r="C18" s="86"/>
      <c r="D18" s="86"/>
      <c r="E18" s="89"/>
    </row>
    <row r="19" spans="1:5" ht="6.75" customHeight="1">
      <c r="A19" s="87" t="s">
        <v>13</v>
      </c>
      <c r="B19" s="88">
        <f>Beírás!A20</f>
        <v>0</v>
      </c>
      <c r="C19" s="86">
        <f>Beírás!B20</f>
        <v>0</v>
      </c>
      <c r="D19" s="86">
        <f>Beírás!H20</f>
        <v>0</v>
      </c>
      <c r="E19" s="89">
        <f>Beírás!G20</f>
        <v>0</v>
      </c>
    </row>
    <row r="20" spans="1:5" ht="6.75" customHeight="1">
      <c r="A20" s="87"/>
      <c r="B20" s="88"/>
      <c r="C20" s="86"/>
      <c r="D20" s="86"/>
      <c r="E20" s="89"/>
    </row>
    <row r="21" spans="1:5" ht="6.75" customHeight="1">
      <c r="A21" s="87" t="s">
        <v>14</v>
      </c>
      <c r="B21" s="88">
        <f>Beírás!A22</f>
        <v>0</v>
      </c>
      <c r="C21" s="86">
        <f>Beírás!B22</f>
        <v>0</v>
      </c>
      <c r="D21" s="86">
        <f>Beírás!H22</f>
        <v>0</v>
      </c>
      <c r="E21" s="89">
        <f>Beírás!G22</f>
        <v>0</v>
      </c>
    </row>
    <row r="22" spans="1:5" ht="6.75" customHeight="1">
      <c r="A22" s="87"/>
      <c r="B22" s="88"/>
      <c r="C22" s="86"/>
      <c r="D22" s="86"/>
      <c r="E22" s="89"/>
    </row>
    <row r="23" spans="1:5" ht="6.75" customHeight="1">
      <c r="A23" s="87" t="s">
        <v>15</v>
      </c>
      <c r="B23" s="88">
        <f>Beírás!A24</f>
        <v>0</v>
      </c>
      <c r="C23" s="86">
        <f>Beírás!B24</f>
        <v>0</v>
      </c>
      <c r="D23" s="86">
        <f>Beírás!H24</f>
        <v>0</v>
      </c>
      <c r="E23" s="89">
        <f>Beírás!G24</f>
        <v>0</v>
      </c>
    </row>
    <row r="24" spans="1:5" ht="6.75" customHeight="1">
      <c r="A24" s="87"/>
      <c r="B24" s="88"/>
      <c r="C24" s="86"/>
      <c r="D24" s="86"/>
      <c r="E24" s="89"/>
    </row>
    <row r="25" spans="1:5" ht="6.75" customHeight="1">
      <c r="A25" s="87" t="s">
        <v>16</v>
      </c>
      <c r="B25" s="88">
        <f>Beírás!A26</f>
        <v>0</v>
      </c>
      <c r="C25" s="86">
        <f>Beírás!B26</f>
        <v>0</v>
      </c>
      <c r="D25" s="86">
        <f>Beírás!H26</f>
        <v>0</v>
      </c>
      <c r="E25" s="89">
        <f>Beírás!G26</f>
        <v>0</v>
      </c>
    </row>
    <row r="26" spans="1:5" ht="6.75" customHeight="1">
      <c r="A26" s="87"/>
      <c r="B26" s="88"/>
      <c r="C26" s="86"/>
      <c r="D26" s="86"/>
      <c r="E26" s="89"/>
    </row>
    <row r="27" spans="1:5" ht="6.75" customHeight="1">
      <c r="A27" s="87" t="s">
        <v>17</v>
      </c>
      <c r="B27" s="88">
        <f>Beírás!A28</f>
        <v>0</v>
      </c>
      <c r="C27" s="86">
        <f>Beírás!B28</f>
        <v>0</v>
      </c>
      <c r="D27" s="86">
        <f>Beírás!H28</f>
        <v>0</v>
      </c>
      <c r="E27" s="89">
        <f>Beírás!G28</f>
        <v>0</v>
      </c>
    </row>
    <row r="28" spans="1:5" ht="6.75" customHeight="1">
      <c r="A28" s="87"/>
      <c r="B28" s="88"/>
      <c r="C28" s="86"/>
      <c r="D28" s="86"/>
      <c r="E28" s="89"/>
    </row>
    <row r="29" spans="1:5" ht="6.75" customHeight="1">
      <c r="A29" s="87" t="s">
        <v>18</v>
      </c>
      <c r="B29" s="88">
        <f>Beírás!A30</f>
        <v>0</v>
      </c>
      <c r="C29" s="86">
        <f>Beírás!B30</f>
        <v>0</v>
      </c>
      <c r="D29" s="86">
        <f>Beírás!H30</f>
        <v>0</v>
      </c>
      <c r="E29" s="89">
        <f>Beírás!G30</f>
        <v>0</v>
      </c>
    </row>
    <row r="30" spans="1:5" ht="6.75" customHeight="1">
      <c r="A30" s="87"/>
      <c r="B30" s="88"/>
      <c r="C30" s="86"/>
      <c r="D30" s="86"/>
      <c r="E30" s="89"/>
    </row>
    <row r="31" spans="1:5" ht="6.75" customHeight="1">
      <c r="A31" s="87" t="s">
        <v>19</v>
      </c>
      <c r="B31" s="88">
        <f>Beírás!A32</f>
        <v>0</v>
      </c>
      <c r="C31" s="86">
        <f>Beírás!B32</f>
        <v>0</v>
      </c>
      <c r="D31" s="86">
        <f>Beírás!H32</f>
        <v>0</v>
      </c>
      <c r="E31" s="89">
        <f>Beírás!G32</f>
        <v>0</v>
      </c>
    </row>
    <row r="32" spans="1:5" ht="6.75" customHeight="1">
      <c r="A32" s="87"/>
      <c r="B32" s="88"/>
      <c r="C32" s="86"/>
      <c r="D32" s="86"/>
      <c r="E32" s="89"/>
    </row>
    <row r="33" spans="1:5" ht="6.75" customHeight="1">
      <c r="A33" s="87" t="s">
        <v>20</v>
      </c>
      <c r="B33" s="88" t="str">
        <f>Beírás!A38</f>
        <v>Barnai Viktória</v>
      </c>
      <c r="C33" s="86">
        <f>Beírás!B38</f>
        <v>2005</v>
      </c>
      <c r="D33" s="86" t="str">
        <f>Beírás!$A$36</f>
        <v>BUJ</v>
      </c>
      <c r="E33" s="89">
        <f>Beírás!G38</f>
        <v>423</v>
      </c>
    </row>
    <row r="34" spans="1:5" ht="6.75" customHeight="1">
      <c r="A34" s="87"/>
      <c r="B34" s="88"/>
      <c r="C34" s="86"/>
      <c r="D34" s="86"/>
      <c r="E34" s="89"/>
    </row>
    <row r="35" spans="1:5" ht="6.75" customHeight="1">
      <c r="A35" s="87" t="s">
        <v>21</v>
      </c>
      <c r="B35" s="88" t="str">
        <f>Beírás!A40</f>
        <v>Kozma Mónika</v>
      </c>
      <c r="C35" s="86">
        <f>Beírás!B40</f>
        <v>2005</v>
      </c>
      <c r="D35" s="86" t="str">
        <f>Beírás!$A$36</f>
        <v>BUJ</v>
      </c>
      <c r="E35" s="89">
        <f>Beírás!G40</f>
        <v>510</v>
      </c>
    </row>
    <row r="36" spans="1:5" ht="6.75" customHeight="1">
      <c r="A36" s="87"/>
      <c r="B36" s="88"/>
      <c r="C36" s="86"/>
      <c r="D36" s="86"/>
      <c r="E36" s="89"/>
    </row>
    <row r="37" spans="1:5" ht="6.75" customHeight="1">
      <c r="A37" s="87" t="s">
        <v>22</v>
      </c>
      <c r="B37" s="88" t="str">
        <f>Beírás!A42</f>
        <v>Berecz Borostyán</v>
      </c>
      <c r="C37" s="86">
        <f>Beírás!B42</f>
        <v>2005</v>
      </c>
      <c r="D37" s="86" t="str">
        <f>Beírás!$A$36</f>
        <v>BUJ</v>
      </c>
      <c r="E37" s="89">
        <f>Beírás!G42</f>
        <v>427</v>
      </c>
    </row>
    <row r="38" spans="1:5" ht="6.75" customHeight="1">
      <c r="A38" s="87"/>
      <c r="B38" s="88"/>
      <c r="C38" s="86"/>
      <c r="D38" s="86"/>
      <c r="E38" s="89"/>
    </row>
    <row r="39" spans="1:5" ht="6.75" customHeight="1">
      <c r="A39" s="87" t="s">
        <v>23</v>
      </c>
      <c r="B39" s="88" t="str">
        <f>Beírás!A44</f>
        <v>Bakos Bianka</v>
      </c>
      <c r="C39" s="86">
        <f>Beírás!B44</f>
        <v>2005</v>
      </c>
      <c r="D39" s="86" t="str">
        <f>Beírás!$A$36</f>
        <v>BUJ</v>
      </c>
      <c r="E39" s="89">
        <f>Beírás!G44</f>
        <v>394</v>
      </c>
    </row>
    <row r="40" spans="1:5" ht="6.75" customHeight="1">
      <c r="A40" s="87"/>
      <c r="B40" s="88"/>
      <c r="C40" s="86"/>
      <c r="D40" s="86"/>
      <c r="E40" s="89"/>
    </row>
    <row r="41" spans="1:5" ht="6.75" customHeight="1">
      <c r="A41" s="87" t="s">
        <v>24</v>
      </c>
      <c r="B41" s="88" t="str">
        <f>Beírás!A46</f>
        <v>Nagy Annamária</v>
      </c>
      <c r="C41" s="86">
        <f>Beírás!B46</f>
        <v>2006</v>
      </c>
      <c r="D41" s="86" t="str">
        <f>Beírás!$A$36</f>
        <v>BUJ</v>
      </c>
      <c r="E41" s="89">
        <f>Beírás!G46</f>
        <v>437</v>
      </c>
    </row>
    <row r="42" spans="1:5" ht="6.75" customHeight="1">
      <c r="A42" s="87"/>
      <c r="B42" s="88"/>
      <c r="C42" s="86"/>
      <c r="D42" s="86"/>
      <c r="E42" s="89"/>
    </row>
    <row r="43" spans="1:5" ht="6.75" customHeight="1">
      <c r="A43" s="87" t="s">
        <v>25</v>
      </c>
      <c r="B43" s="88" t="str">
        <f>Beírás!A48</f>
        <v>Kiss Pamela</v>
      </c>
      <c r="C43" s="86">
        <f>Beírás!B48</f>
        <v>2006</v>
      </c>
      <c r="D43" s="86" t="str">
        <f>Beírás!$A$36</f>
        <v>BUJ</v>
      </c>
      <c r="E43" s="89">
        <f>Beírás!G48</f>
        <v>215</v>
      </c>
    </row>
    <row r="44" spans="1:5" ht="6.75" customHeight="1">
      <c r="A44" s="87"/>
      <c r="B44" s="88"/>
      <c r="C44" s="86"/>
      <c r="D44" s="86"/>
      <c r="E44" s="89"/>
    </row>
    <row r="45" spans="1:5" ht="6.75" customHeight="1">
      <c r="A45" s="87" t="s">
        <v>26</v>
      </c>
      <c r="B45" s="88" t="str">
        <f>Beírás!A54</f>
        <v>Bodogán Blanka</v>
      </c>
      <c r="C45" s="86">
        <f>Beírás!B54</f>
        <v>2005</v>
      </c>
      <c r="D45" s="86" t="str">
        <f>Beírás!$A$52</f>
        <v>IBRÁNY</v>
      </c>
      <c r="E45" s="89">
        <f>Beírás!G54</f>
        <v>448</v>
      </c>
    </row>
    <row r="46" spans="1:5" ht="6.75" customHeight="1">
      <c r="A46" s="87"/>
      <c r="B46" s="88"/>
      <c r="C46" s="86"/>
      <c r="D46" s="86"/>
      <c r="E46" s="89"/>
    </row>
    <row r="47" spans="1:5" ht="6.75" customHeight="1">
      <c r="A47" s="87" t="s">
        <v>27</v>
      </c>
      <c r="B47" s="88" t="str">
        <f>Beírás!A56</f>
        <v>Móricz Réka</v>
      </c>
      <c r="C47" s="86">
        <f>Beírás!B56</f>
        <v>2005</v>
      </c>
      <c r="D47" s="86" t="str">
        <f>Beírás!$A$52</f>
        <v>IBRÁNY</v>
      </c>
      <c r="E47" s="89">
        <f>Beírás!G56</f>
        <v>295</v>
      </c>
    </row>
    <row r="48" spans="1:5" ht="6.75" customHeight="1">
      <c r="A48" s="87"/>
      <c r="B48" s="88"/>
      <c r="C48" s="86"/>
      <c r="D48" s="86"/>
      <c r="E48" s="89"/>
    </row>
    <row r="49" spans="1:5" ht="6.75" customHeight="1">
      <c r="A49" s="87" t="s">
        <v>28</v>
      </c>
      <c r="B49" s="88" t="str">
        <f>Beírás!A58</f>
        <v>Márkus Johanna</v>
      </c>
      <c r="C49" s="86">
        <f>Beírás!B58</f>
        <v>2006</v>
      </c>
      <c r="D49" s="86" t="str">
        <f>Beírás!$A$52</f>
        <v>IBRÁNY</v>
      </c>
      <c r="E49" s="89">
        <f>Beírás!G58</f>
        <v>412</v>
      </c>
    </row>
    <row r="50" spans="1:5" ht="6.75" customHeight="1">
      <c r="A50" s="87"/>
      <c r="B50" s="88"/>
      <c r="C50" s="86"/>
      <c r="D50" s="86"/>
      <c r="E50" s="89"/>
    </row>
    <row r="51" spans="1:5" ht="6.75" customHeight="1">
      <c r="A51" s="87" t="s">
        <v>29</v>
      </c>
      <c r="B51" s="88" t="str">
        <f>Beírás!A60</f>
        <v>Kiss Virág</v>
      </c>
      <c r="C51" s="86">
        <f>Beírás!B60</f>
        <v>2006</v>
      </c>
      <c r="D51" s="86" t="str">
        <f>Beírás!$A$52</f>
        <v>IBRÁNY</v>
      </c>
      <c r="E51" s="89">
        <f>Beírás!G60</f>
        <v>426</v>
      </c>
    </row>
    <row r="52" spans="1:5" ht="6.75" customHeight="1">
      <c r="A52" s="87"/>
      <c r="B52" s="88"/>
      <c r="C52" s="86"/>
      <c r="D52" s="86"/>
      <c r="E52" s="89"/>
    </row>
    <row r="53" spans="1:5" ht="6.75" customHeight="1">
      <c r="A53" s="87" t="s">
        <v>30</v>
      </c>
      <c r="B53" s="88" t="str">
        <f>Beírás!A62</f>
        <v>Ignácz Fanni</v>
      </c>
      <c r="C53" s="86">
        <f>Beírás!B62</f>
        <v>2006</v>
      </c>
      <c r="D53" s="86" t="str">
        <f>Beírás!$A$52</f>
        <v>IBRÁNY</v>
      </c>
      <c r="E53" s="89">
        <f>Beírás!G62</f>
        <v>524</v>
      </c>
    </row>
    <row r="54" spans="1:5" ht="6.75" customHeight="1">
      <c r="A54" s="87"/>
      <c r="B54" s="88"/>
      <c r="C54" s="86"/>
      <c r="D54" s="86"/>
      <c r="E54" s="89"/>
    </row>
    <row r="55" spans="1:5" ht="6.75" customHeight="1">
      <c r="A55" s="87" t="s">
        <v>31</v>
      </c>
      <c r="B55" s="88" t="str">
        <f>Beírás!A64</f>
        <v>Asztalos Tamara</v>
      </c>
      <c r="C55" s="86">
        <f>Beírás!B64</f>
        <v>2006</v>
      </c>
      <c r="D55" s="86" t="str">
        <f>Beírás!$A$52</f>
        <v>IBRÁNY</v>
      </c>
      <c r="E55" s="89">
        <f>Beírás!G64</f>
        <v>503</v>
      </c>
    </row>
    <row r="56" spans="1:5" ht="6.75" customHeight="1">
      <c r="A56" s="87"/>
      <c r="B56" s="88"/>
      <c r="C56" s="86"/>
      <c r="D56" s="86"/>
      <c r="E56" s="89"/>
    </row>
    <row r="57" spans="1:5" ht="6.75" customHeight="1">
      <c r="A57" s="87" t="s">
        <v>32</v>
      </c>
      <c r="B57" s="88" t="str">
        <f>Beírás!A70</f>
        <v>Bucsku Petra</v>
      </c>
      <c r="C57" s="86">
        <f>Beírás!B70</f>
        <v>2006</v>
      </c>
      <c r="D57" s="86" t="str">
        <f>Beírás!$A$68</f>
        <v>DEMECSER</v>
      </c>
      <c r="E57" s="89">
        <f>Beírás!G70</f>
        <v>322</v>
      </c>
    </row>
    <row r="58" spans="1:5" ht="6.75" customHeight="1">
      <c r="A58" s="87"/>
      <c r="B58" s="88"/>
      <c r="C58" s="86"/>
      <c r="D58" s="86"/>
      <c r="E58" s="89"/>
    </row>
    <row r="59" spans="1:5" ht="6.75" customHeight="1">
      <c r="A59" s="87" t="s">
        <v>33</v>
      </c>
      <c r="B59" s="88" t="str">
        <f>Beírás!A72</f>
        <v>Erdei Alexandra</v>
      </c>
      <c r="C59" s="86">
        <f>Beírás!B72</f>
        <v>2005</v>
      </c>
      <c r="D59" s="86" t="str">
        <f>Beírás!$A$68</f>
        <v>DEMECSER</v>
      </c>
      <c r="E59" s="89">
        <f>Beírás!G72</f>
        <v>363</v>
      </c>
    </row>
    <row r="60" spans="1:5" ht="6.75" customHeight="1">
      <c r="A60" s="87"/>
      <c r="B60" s="88"/>
      <c r="C60" s="86"/>
      <c r="D60" s="86"/>
      <c r="E60" s="89"/>
    </row>
    <row r="61" spans="1:5" ht="6.75" customHeight="1">
      <c r="A61" s="87" t="s">
        <v>34</v>
      </c>
      <c r="B61" s="88" t="str">
        <f>Beírás!A74</f>
        <v>Liki Debóra</v>
      </c>
      <c r="C61" s="86">
        <f>Beírás!B74</f>
        <v>2006</v>
      </c>
      <c r="D61" s="86" t="str">
        <f>Beírás!$A$68</f>
        <v>DEMECSER</v>
      </c>
      <c r="E61" s="89">
        <f>Beírás!G74</f>
        <v>122</v>
      </c>
    </row>
    <row r="62" spans="1:5" ht="6.75" customHeight="1">
      <c r="A62" s="87"/>
      <c r="B62" s="88"/>
      <c r="C62" s="86"/>
      <c r="D62" s="86"/>
      <c r="E62" s="89"/>
    </row>
    <row r="63" spans="1:5" ht="6.75" customHeight="1">
      <c r="A63" s="87" t="s">
        <v>35</v>
      </c>
      <c r="B63" s="88" t="str">
        <f>Beírás!A76</f>
        <v>Miskolczi Dorottya</v>
      </c>
      <c r="C63" s="86">
        <f>Beírás!B76</f>
        <v>2005</v>
      </c>
      <c r="D63" s="86" t="str">
        <f>Beírás!$A$68</f>
        <v>DEMECSER</v>
      </c>
      <c r="E63" s="89">
        <f>Beírás!G76</f>
        <v>352</v>
      </c>
    </row>
    <row r="64" spans="1:5" ht="6.75" customHeight="1">
      <c r="A64" s="87"/>
      <c r="B64" s="88"/>
      <c r="C64" s="86"/>
      <c r="D64" s="86"/>
      <c r="E64" s="89"/>
    </row>
    <row r="65" spans="1:5" ht="6.75" customHeight="1">
      <c r="A65" s="87" t="s">
        <v>36</v>
      </c>
      <c r="B65" s="88" t="str">
        <f>Beírás!A78</f>
        <v>Szilvási Dóra</v>
      </c>
      <c r="C65" s="86">
        <f>Beírás!B78</f>
        <v>2006</v>
      </c>
      <c r="D65" s="86" t="str">
        <f>Beírás!$A$68</f>
        <v>DEMECSER</v>
      </c>
      <c r="E65" s="89">
        <f>Beírás!G78</f>
        <v>188</v>
      </c>
    </row>
    <row r="66" spans="1:5" ht="6.75" customHeight="1">
      <c r="A66" s="87"/>
      <c r="B66" s="88"/>
      <c r="C66" s="86"/>
      <c r="D66" s="86"/>
      <c r="E66" s="89"/>
    </row>
    <row r="67" spans="1:5" ht="6.75" customHeight="1">
      <c r="A67" s="87" t="s">
        <v>37</v>
      </c>
      <c r="B67" s="88" t="str">
        <f>Beírás!A80</f>
        <v>Tóth Petra</v>
      </c>
      <c r="C67" s="86">
        <f>Beírás!B80</f>
        <v>2005</v>
      </c>
      <c r="D67" s="86" t="str">
        <f>Beírás!$A$68</f>
        <v>DEMECSER</v>
      </c>
      <c r="E67" s="89">
        <f>Beírás!G80</f>
        <v>287</v>
      </c>
    </row>
    <row r="68" spans="1:5" ht="6.75" customHeight="1">
      <c r="A68" s="87"/>
      <c r="B68" s="88"/>
      <c r="C68" s="86"/>
      <c r="D68" s="86"/>
      <c r="E68" s="89"/>
    </row>
    <row r="69" spans="1:5" ht="6.75" customHeight="1">
      <c r="A69" s="87" t="s">
        <v>38</v>
      </c>
      <c r="B69" s="88">
        <f>Beírás!A86</f>
        <v>0</v>
      </c>
      <c r="C69" s="86">
        <f>Beírás!B86</f>
        <v>0</v>
      </c>
      <c r="D69" s="86">
        <f>Beírás!$A$84</f>
        <v>0</v>
      </c>
      <c r="E69" s="89">
        <f>Beírás!G86</f>
        <v>0</v>
      </c>
    </row>
    <row r="70" spans="1:5" ht="6.75" customHeight="1">
      <c r="A70" s="87"/>
      <c r="B70" s="88"/>
      <c r="C70" s="86"/>
      <c r="D70" s="86"/>
      <c r="E70" s="89"/>
    </row>
    <row r="71" spans="1:5" ht="6.75" customHeight="1">
      <c r="A71" s="87" t="s">
        <v>39</v>
      </c>
      <c r="B71" s="88">
        <f>Beírás!A88</f>
        <v>0</v>
      </c>
      <c r="C71" s="86">
        <f>Beírás!B88</f>
        <v>0</v>
      </c>
      <c r="D71" s="86">
        <f>Beírás!$A$84</f>
        <v>0</v>
      </c>
      <c r="E71" s="89">
        <f>Beírás!G88</f>
        <v>0</v>
      </c>
    </row>
    <row r="72" spans="1:5" ht="6.75" customHeight="1">
      <c r="A72" s="87"/>
      <c r="B72" s="88"/>
      <c r="C72" s="86"/>
      <c r="D72" s="86"/>
      <c r="E72" s="89"/>
    </row>
    <row r="73" spans="1:5" ht="6.75" customHeight="1">
      <c r="A73" s="87" t="s">
        <v>40</v>
      </c>
      <c r="B73" s="88">
        <f>Beírás!A90</f>
        <v>0</v>
      </c>
      <c r="C73" s="86">
        <f>Beírás!B90</f>
        <v>0</v>
      </c>
      <c r="D73" s="86">
        <f>Beírás!$A$84</f>
        <v>0</v>
      </c>
      <c r="E73" s="89">
        <f>Beírás!G90</f>
        <v>0</v>
      </c>
    </row>
    <row r="74" spans="1:5" ht="6.75" customHeight="1">
      <c r="A74" s="87"/>
      <c r="B74" s="88"/>
      <c r="C74" s="86"/>
      <c r="D74" s="86"/>
      <c r="E74" s="89"/>
    </row>
    <row r="75" spans="1:5" ht="6.75" customHeight="1">
      <c r="A75" s="87" t="s">
        <v>41</v>
      </c>
      <c r="B75" s="88">
        <f>Beírás!A92</f>
        <v>0</v>
      </c>
      <c r="C75" s="86">
        <f>Beírás!B92</f>
        <v>0</v>
      </c>
      <c r="D75" s="86">
        <f>Beírás!$A$84</f>
        <v>0</v>
      </c>
      <c r="E75" s="89">
        <f>Beírás!G92</f>
        <v>0</v>
      </c>
    </row>
    <row r="76" spans="1:5" ht="6.75" customHeight="1">
      <c r="A76" s="87"/>
      <c r="B76" s="88"/>
      <c r="C76" s="86"/>
      <c r="D76" s="86"/>
      <c r="E76" s="89"/>
    </row>
    <row r="77" spans="1:5" ht="6.75" customHeight="1">
      <c r="A77" s="87" t="s">
        <v>42</v>
      </c>
      <c r="B77" s="88">
        <f>Beírás!A94</f>
        <v>0</v>
      </c>
      <c r="C77" s="86">
        <f>Beírás!B94</f>
        <v>0</v>
      </c>
      <c r="D77" s="86">
        <f>Beírás!$A$84</f>
        <v>0</v>
      </c>
      <c r="E77" s="89">
        <f>Beírás!G94</f>
        <v>0</v>
      </c>
    </row>
    <row r="78" spans="1:5" ht="6.75" customHeight="1">
      <c r="A78" s="87"/>
      <c r="B78" s="88"/>
      <c r="C78" s="86"/>
      <c r="D78" s="86"/>
      <c r="E78" s="89"/>
    </row>
    <row r="79" spans="1:5" ht="6.75" customHeight="1">
      <c r="A79" s="87" t="s">
        <v>43</v>
      </c>
      <c r="B79" s="88">
        <f>Beírás!A96</f>
        <v>0</v>
      </c>
      <c r="C79" s="86">
        <f>Beírás!B96</f>
        <v>0</v>
      </c>
      <c r="D79" s="86">
        <f>Beírás!$A$84</f>
        <v>0</v>
      </c>
      <c r="E79" s="89">
        <f>Beírás!G96</f>
        <v>0</v>
      </c>
    </row>
    <row r="80" spans="1:5" ht="6.75" customHeight="1">
      <c r="A80" s="87"/>
      <c r="B80" s="88"/>
      <c r="C80" s="86"/>
      <c r="D80" s="86"/>
      <c r="E80" s="89"/>
    </row>
    <row r="81" spans="1:5" ht="6.75" customHeight="1">
      <c r="A81" s="87" t="s">
        <v>44</v>
      </c>
      <c r="B81" s="88">
        <f>Beírás!A102</f>
        <v>0</v>
      </c>
      <c r="C81" s="86">
        <f>Beírás!B102</f>
        <v>0</v>
      </c>
      <c r="D81" s="86">
        <f>Beírás!$A$100</f>
        <v>0</v>
      </c>
      <c r="E81" s="89">
        <f>Beírás!G102</f>
        <v>0</v>
      </c>
    </row>
    <row r="82" spans="1:5" ht="6.75" customHeight="1">
      <c r="A82" s="87"/>
      <c r="B82" s="88"/>
      <c r="C82" s="86"/>
      <c r="D82" s="86"/>
      <c r="E82" s="89"/>
    </row>
    <row r="83" spans="1:5" ht="6.75" customHeight="1">
      <c r="A83" s="87" t="s">
        <v>45</v>
      </c>
      <c r="B83" s="88">
        <f>Beírás!A104</f>
        <v>0</v>
      </c>
      <c r="C83" s="86">
        <f>Beírás!B104</f>
        <v>0</v>
      </c>
      <c r="D83" s="86">
        <f>Beírás!$A$100</f>
        <v>0</v>
      </c>
      <c r="E83" s="89">
        <f>Beírás!G104</f>
        <v>0</v>
      </c>
    </row>
    <row r="84" spans="1:5" ht="6.75" customHeight="1">
      <c r="A84" s="87"/>
      <c r="B84" s="88"/>
      <c r="C84" s="86"/>
      <c r="D84" s="86"/>
      <c r="E84" s="89"/>
    </row>
    <row r="85" spans="1:5" ht="6.75" customHeight="1">
      <c r="A85" s="87" t="s">
        <v>46</v>
      </c>
      <c r="B85" s="88">
        <f>Beírás!A106</f>
        <v>0</v>
      </c>
      <c r="C85" s="86">
        <f>Beírás!B106</f>
        <v>0</v>
      </c>
      <c r="D85" s="86">
        <f>Beírás!$A$100</f>
        <v>0</v>
      </c>
      <c r="E85" s="89">
        <f>Beírás!G106</f>
        <v>0</v>
      </c>
    </row>
    <row r="86" spans="1:5" ht="6.75" customHeight="1">
      <c r="A86" s="87"/>
      <c r="B86" s="88"/>
      <c r="C86" s="86"/>
      <c r="D86" s="86"/>
      <c r="E86" s="89"/>
    </row>
    <row r="87" spans="1:5" ht="6.75" customHeight="1">
      <c r="A87" s="87" t="s">
        <v>47</v>
      </c>
      <c r="B87" s="88">
        <f>Beírás!A108</f>
        <v>0</v>
      </c>
      <c r="C87" s="86">
        <f>Beírás!B108</f>
        <v>0</v>
      </c>
      <c r="D87" s="86">
        <f>Beírás!$A$100</f>
        <v>0</v>
      </c>
      <c r="E87" s="89">
        <f>Beírás!G108</f>
        <v>0</v>
      </c>
    </row>
    <row r="88" spans="1:5" ht="6.75" customHeight="1">
      <c r="A88" s="87"/>
      <c r="B88" s="88"/>
      <c r="C88" s="86"/>
      <c r="D88" s="86"/>
      <c r="E88" s="89"/>
    </row>
    <row r="89" spans="1:5" ht="6.75" customHeight="1">
      <c r="A89" s="87" t="s">
        <v>48</v>
      </c>
      <c r="B89" s="88">
        <f>Beírás!A110</f>
        <v>0</v>
      </c>
      <c r="C89" s="86">
        <f>Beírás!B110</f>
        <v>0</v>
      </c>
      <c r="D89" s="86">
        <f>Beírás!$A$100</f>
        <v>0</v>
      </c>
      <c r="E89" s="89">
        <f>Beírás!G110</f>
        <v>0</v>
      </c>
    </row>
    <row r="90" spans="1:5" ht="6.75" customHeight="1">
      <c r="A90" s="87"/>
      <c r="B90" s="88"/>
      <c r="C90" s="86"/>
      <c r="D90" s="86"/>
      <c r="E90" s="89"/>
    </row>
    <row r="91" spans="1:5" ht="6.75" customHeight="1">
      <c r="A91" s="87" t="s">
        <v>49</v>
      </c>
      <c r="B91" s="88">
        <f>Beírás!A112</f>
        <v>0</v>
      </c>
      <c r="C91" s="86">
        <f>Beírás!B112</f>
        <v>0</v>
      </c>
      <c r="D91" s="86">
        <f>Beírás!$A$100</f>
        <v>0</v>
      </c>
      <c r="E91" s="89">
        <f>Beírás!G112</f>
        <v>0</v>
      </c>
    </row>
    <row r="92" spans="1:5" ht="6.75" customHeight="1">
      <c r="A92" s="87"/>
      <c r="B92" s="88"/>
      <c r="C92" s="86"/>
      <c r="D92" s="86"/>
      <c r="E92" s="89"/>
    </row>
    <row r="93" spans="1:5" ht="6.75" customHeight="1">
      <c r="A93" s="87" t="s">
        <v>50</v>
      </c>
      <c r="B93" s="88">
        <f>Beírás!A118</f>
        <v>0</v>
      </c>
      <c r="C93" s="86">
        <f>Beírás!B118</f>
        <v>0</v>
      </c>
      <c r="D93" s="86">
        <f>Beírás!$A$116</f>
        <v>0</v>
      </c>
      <c r="E93" s="89">
        <f>Beírás!G118</f>
        <v>0</v>
      </c>
    </row>
    <row r="94" spans="1:5" ht="6.75" customHeight="1">
      <c r="A94" s="87"/>
      <c r="B94" s="88"/>
      <c r="C94" s="86"/>
      <c r="D94" s="86"/>
      <c r="E94" s="89"/>
    </row>
    <row r="95" spans="1:5" ht="6.75" customHeight="1">
      <c r="A95" s="87" t="s">
        <v>51</v>
      </c>
      <c r="B95" s="88">
        <f>Beírás!A120</f>
        <v>0</v>
      </c>
      <c r="C95" s="86">
        <f>Beírás!B120</f>
        <v>0</v>
      </c>
      <c r="D95" s="86">
        <f>Beírás!$A$116</f>
        <v>0</v>
      </c>
      <c r="E95" s="89">
        <f>Beírás!G120</f>
        <v>0</v>
      </c>
    </row>
    <row r="96" spans="1:5" ht="6.75" customHeight="1">
      <c r="A96" s="87"/>
      <c r="B96" s="88"/>
      <c r="C96" s="86"/>
      <c r="D96" s="86"/>
      <c r="E96" s="89"/>
    </row>
    <row r="97" spans="1:5" ht="6.75" customHeight="1">
      <c r="A97" s="87" t="s">
        <v>52</v>
      </c>
      <c r="B97" s="88">
        <f>Beírás!A122</f>
        <v>0</v>
      </c>
      <c r="C97" s="86">
        <f>Beírás!B122</f>
        <v>0</v>
      </c>
      <c r="D97" s="86">
        <f>Beírás!$A$116</f>
        <v>0</v>
      </c>
      <c r="E97" s="89">
        <f>Beírás!G122</f>
        <v>0</v>
      </c>
    </row>
    <row r="98" spans="1:5" ht="6.75" customHeight="1">
      <c r="A98" s="87"/>
      <c r="B98" s="88"/>
      <c r="C98" s="86"/>
      <c r="D98" s="86"/>
      <c r="E98" s="89"/>
    </row>
    <row r="99" spans="1:5" ht="6.75" customHeight="1">
      <c r="A99" s="87" t="s">
        <v>53</v>
      </c>
      <c r="B99" s="88">
        <f>Beírás!A124</f>
        <v>0</v>
      </c>
      <c r="C99" s="86">
        <f>Beírás!B124</f>
        <v>0</v>
      </c>
      <c r="D99" s="86">
        <f>Beírás!$A$116</f>
        <v>0</v>
      </c>
      <c r="E99" s="89">
        <f>Beírás!G124</f>
        <v>0</v>
      </c>
    </row>
    <row r="100" spans="1:5" ht="6.75" customHeight="1">
      <c r="A100" s="87"/>
      <c r="B100" s="88"/>
      <c r="C100" s="86"/>
      <c r="D100" s="86"/>
      <c r="E100" s="89"/>
    </row>
    <row r="101" spans="1:5" ht="6.75" customHeight="1">
      <c r="A101" s="87" t="s">
        <v>54</v>
      </c>
      <c r="B101" s="88">
        <f>Beírás!A126</f>
        <v>0</v>
      </c>
      <c r="C101" s="86">
        <f>Beírás!B126</f>
        <v>0</v>
      </c>
      <c r="D101" s="86">
        <f>Beírás!$A$116</f>
        <v>0</v>
      </c>
      <c r="E101" s="89">
        <f>Beírás!G126</f>
        <v>0</v>
      </c>
    </row>
    <row r="102" spans="1:5" ht="6.75" customHeight="1">
      <c r="A102" s="87"/>
      <c r="B102" s="88"/>
      <c r="C102" s="86"/>
      <c r="D102" s="86"/>
      <c r="E102" s="89"/>
    </row>
    <row r="103" spans="1:5" ht="6.75" customHeight="1">
      <c r="A103" s="87" t="s">
        <v>56</v>
      </c>
      <c r="B103" s="88">
        <f>Beírás!A128</f>
        <v>0</v>
      </c>
      <c r="C103" s="86">
        <f>Beírás!B128</f>
        <v>0</v>
      </c>
      <c r="D103" s="86">
        <f>Beírás!$A$116</f>
        <v>0</v>
      </c>
      <c r="E103" s="89">
        <f>Beírás!G128</f>
        <v>0</v>
      </c>
    </row>
    <row r="104" spans="1:5" ht="6.75" customHeight="1">
      <c r="A104" s="87"/>
      <c r="B104" s="88"/>
      <c r="C104" s="86"/>
      <c r="D104" s="86"/>
      <c r="E104" s="89"/>
    </row>
    <row r="105" spans="1:5" ht="6.75" customHeight="1">
      <c r="A105" s="87" t="s">
        <v>57</v>
      </c>
      <c r="B105" s="88">
        <f>Beírás!A134</f>
        <v>0</v>
      </c>
      <c r="C105" s="86">
        <f>Beírás!B134</f>
        <v>0</v>
      </c>
      <c r="D105" s="86">
        <f>Beírás!$A$132</f>
        <v>0</v>
      </c>
      <c r="E105" s="89">
        <f>Beírás!G134</f>
        <v>0</v>
      </c>
    </row>
    <row r="106" spans="1:5" ht="6.75" customHeight="1">
      <c r="A106" s="87"/>
      <c r="B106" s="88"/>
      <c r="C106" s="86"/>
      <c r="D106" s="86"/>
      <c r="E106" s="89"/>
    </row>
    <row r="107" spans="1:5" ht="6.75" customHeight="1">
      <c r="A107" s="87" t="s">
        <v>58</v>
      </c>
      <c r="B107" s="88">
        <f>Beírás!A136</f>
        <v>0</v>
      </c>
      <c r="C107" s="86">
        <f>Beírás!B136</f>
        <v>0</v>
      </c>
      <c r="D107" s="86">
        <f>Beírás!$A$132</f>
        <v>0</v>
      </c>
      <c r="E107" s="89">
        <f>Beírás!G136</f>
        <v>0</v>
      </c>
    </row>
    <row r="108" spans="1:5" ht="6.75" customHeight="1">
      <c r="A108" s="87"/>
      <c r="B108" s="88"/>
      <c r="C108" s="86"/>
      <c r="D108" s="86"/>
      <c r="E108" s="89"/>
    </row>
    <row r="109" spans="1:5" ht="6.75" customHeight="1">
      <c r="A109" s="87" t="s">
        <v>59</v>
      </c>
      <c r="B109" s="88">
        <f>Beírás!A138</f>
        <v>0</v>
      </c>
      <c r="C109" s="86">
        <f>Beírás!B138</f>
        <v>0</v>
      </c>
      <c r="D109" s="86">
        <f>Beírás!$A$132</f>
        <v>0</v>
      </c>
      <c r="E109" s="89">
        <f>Beírás!G138</f>
        <v>0</v>
      </c>
    </row>
    <row r="110" spans="1:5" ht="6.75" customHeight="1">
      <c r="A110" s="87"/>
      <c r="B110" s="88"/>
      <c r="C110" s="86"/>
      <c r="D110" s="86"/>
      <c r="E110" s="89"/>
    </row>
    <row r="111" spans="1:5" ht="6.75" customHeight="1">
      <c r="A111" s="87" t="s">
        <v>60</v>
      </c>
      <c r="B111" s="88">
        <f>Beírás!A140</f>
        <v>0</v>
      </c>
      <c r="C111" s="86">
        <f>Beírás!B140</f>
        <v>0</v>
      </c>
      <c r="D111" s="86">
        <f>Beírás!$A$132</f>
        <v>0</v>
      </c>
      <c r="E111" s="89">
        <f>Beírás!G140</f>
        <v>0</v>
      </c>
    </row>
    <row r="112" spans="1:5" ht="6.75" customHeight="1">
      <c r="A112" s="87"/>
      <c r="B112" s="88"/>
      <c r="C112" s="86"/>
      <c r="D112" s="86"/>
      <c r="E112" s="89"/>
    </row>
    <row r="113" spans="1:5" ht="6.75" customHeight="1">
      <c r="A113" s="87" t="s">
        <v>61</v>
      </c>
      <c r="B113" s="88">
        <f>Beírás!A142</f>
        <v>0</v>
      </c>
      <c r="C113" s="86">
        <f>Beírás!B142</f>
        <v>0</v>
      </c>
      <c r="D113" s="86">
        <f>Beírás!$A$132</f>
        <v>0</v>
      </c>
      <c r="E113" s="89">
        <f>Beírás!G142</f>
        <v>0</v>
      </c>
    </row>
    <row r="114" spans="1:5" ht="6.75" customHeight="1">
      <c r="A114" s="87"/>
      <c r="B114" s="88"/>
      <c r="C114" s="86"/>
      <c r="D114" s="86"/>
      <c r="E114" s="89"/>
    </row>
    <row r="115" spans="1:5" ht="6.75" customHeight="1">
      <c r="A115" s="87" t="s">
        <v>62</v>
      </c>
      <c r="B115" s="88">
        <f>Beírás!A144</f>
        <v>0</v>
      </c>
      <c r="C115" s="86">
        <f>Beírás!B144</f>
        <v>0</v>
      </c>
      <c r="D115" s="86">
        <f>Beírás!$A$132</f>
        <v>0</v>
      </c>
      <c r="E115" s="89">
        <f>Beírás!G144</f>
        <v>0</v>
      </c>
    </row>
    <row r="116" spans="1:5" ht="6.75" customHeight="1">
      <c r="A116" s="87"/>
      <c r="B116" s="88"/>
      <c r="C116" s="86"/>
      <c r="D116" s="86"/>
      <c r="E116" s="89"/>
    </row>
    <row r="117" spans="1:5" ht="6.75" customHeight="1">
      <c r="A117" s="87" t="s">
        <v>63</v>
      </c>
      <c r="B117" s="88">
        <f>Beírás!A150</f>
        <v>0</v>
      </c>
      <c r="C117" s="86">
        <f>Beírás!B150</f>
        <v>0</v>
      </c>
      <c r="D117" s="86">
        <f>Beírás!$A$148</f>
        <v>0</v>
      </c>
      <c r="E117" s="89">
        <f>Beírás!G150</f>
        <v>0</v>
      </c>
    </row>
    <row r="118" spans="1:5" ht="6.75" customHeight="1">
      <c r="A118" s="87"/>
      <c r="B118" s="88"/>
      <c r="C118" s="86"/>
      <c r="D118" s="86"/>
      <c r="E118" s="89"/>
    </row>
    <row r="119" spans="1:5" ht="6.75" customHeight="1">
      <c r="A119" s="87" t="s">
        <v>64</v>
      </c>
      <c r="B119" s="88">
        <f>Beírás!A152</f>
        <v>0</v>
      </c>
      <c r="C119" s="86">
        <f>Beírás!B152</f>
        <v>0</v>
      </c>
      <c r="D119" s="86">
        <f>Beírás!$A$148</f>
        <v>0</v>
      </c>
      <c r="E119" s="89">
        <f>Beírás!G152</f>
        <v>0</v>
      </c>
    </row>
    <row r="120" spans="1:5" ht="6.75" customHeight="1">
      <c r="A120" s="87"/>
      <c r="B120" s="88"/>
      <c r="C120" s="86"/>
      <c r="D120" s="86"/>
      <c r="E120" s="89"/>
    </row>
    <row r="121" spans="1:5" ht="6.75" customHeight="1">
      <c r="A121" s="87" t="s">
        <v>65</v>
      </c>
      <c r="B121" s="88">
        <f>Beírás!A154</f>
        <v>0</v>
      </c>
      <c r="C121" s="86">
        <f>Beírás!B154</f>
        <v>0</v>
      </c>
      <c r="D121" s="86">
        <f>Beírás!$A$148</f>
        <v>0</v>
      </c>
      <c r="E121" s="89">
        <f>Beírás!G154</f>
        <v>0</v>
      </c>
    </row>
    <row r="122" spans="1:5" ht="6.75" customHeight="1">
      <c r="A122" s="87"/>
      <c r="B122" s="88"/>
      <c r="C122" s="86"/>
      <c r="D122" s="86"/>
      <c r="E122" s="89"/>
    </row>
    <row r="123" spans="1:5" ht="6.75" customHeight="1">
      <c r="A123" s="87" t="s">
        <v>66</v>
      </c>
      <c r="B123" s="88">
        <f>Beírás!A156</f>
        <v>0</v>
      </c>
      <c r="C123" s="86">
        <f>Beírás!B156</f>
        <v>0</v>
      </c>
      <c r="D123" s="86">
        <f>Beírás!$A$148</f>
        <v>0</v>
      </c>
      <c r="E123" s="89">
        <f>Beírás!G156</f>
        <v>0</v>
      </c>
    </row>
    <row r="124" spans="1:5" ht="6.75" customHeight="1">
      <c r="A124" s="87"/>
      <c r="B124" s="88"/>
      <c r="C124" s="86"/>
      <c r="D124" s="86"/>
      <c r="E124" s="89"/>
    </row>
    <row r="125" spans="1:5" ht="6.75" customHeight="1">
      <c r="A125" s="87" t="s">
        <v>67</v>
      </c>
      <c r="B125" s="88">
        <f>Beírás!A158</f>
        <v>0</v>
      </c>
      <c r="C125" s="86">
        <f>Beírás!B158</f>
        <v>0</v>
      </c>
      <c r="D125" s="86">
        <f>Beírás!$A$148</f>
        <v>0</v>
      </c>
      <c r="E125" s="89">
        <f>Beírás!G158</f>
        <v>0</v>
      </c>
    </row>
    <row r="126" spans="1:5" ht="6.75" customHeight="1">
      <c r="A126" s="87"/>
      <c r="B126" s="88"/>
      <c r="C126" s="86"/>
      <c r="D126" s="86"/>
      <c r="E126" s="89"/>
    </row>
    <row r="127" spans="1:5" ht="6.75" customHeight="1">
      <c r="A127" s="87" t="s">
        <v>68</v>
      </c>
      <c r="B127" s="88">
        <f>Beírás!A160</f>
        <v>0</v>
      </c>
      <c r="C127" s="86">
        <f>Beírás!B160</f>
        <v>0</v>
      </c>
      <c r="D127" s="86">
        <f>Beírás!$A$148</f>
        <v>0</v>
      </c>
      <c r="E127" s="89">
        <f>Beírás!G160</f>
        <v>0</v>
      </c>
    </row>
    <row r="128" spans="1:5" ht="6.75" customHeight="1">
      <c r="A128" s="87"/>
      <c r="B128" s="88"/>
      <c r="C128" s="86"/>
      <c r="D128" s="86"/>
      <c r="E128" s="89"/>
    </row>
    <row r="129" spans="1:5" ht="6.75" customHeight="1">
      <c r="A129" s="87" t="s">
        <v>69</v>
      </c>
      <c r="B129" s="88">
        <f>Beírás!A166</f>
        <v>0</v>
      </c>
      <c r="C129" s="86">
        <f>Beírás!B166</f>
        <v>0</v>
      </c>
      <c r="D129" s="86">
        <f>Beírás!$A$164</f>
        <v>0</v>
      </c>
      <c r="E129" s="89">
        <f>Beírás!G166</f>
        <v>0</v>
      </c>
    </row>
    <row r="130" spans="1:5" ht="6.75" customHeight="1">
      <c r="A130" s="87"/>
      <c r="B130" s="88"/>
      <c r="C130" s="86"/>
      <c r="D130" s="86"/>
      <c r="E130" s="89"/>
    </row>
    <row r="131" spans="1:5" ht="6.75" customHeight="1">
      <c r="A131" s="87" t="s">
        <v>70</v>
      </c>
      <c r="B131" s="88">
        <f>Beírás!A168</f>
        <v>0</v>
      </c>
      <c r="C131" s="86">
        <f>Beírás!B168</f>
        <v>0</v>
      </c>
      <c r="D131" s="86">
        <f>Beírás!$A$164</f>
        <v>0</v>
      </c>
      <c r="E131" s="89">
        <f>Beírás!G168</f>
        <v>0</v>
      </c>
    </row>
    <row r="132" spans="1:5" ht="6.75" customHeight="1">
      <c r="A132" s="87"/>
      <c r="B132" s="88"/>
      <c r="C132" s="86"/>
      <c r="D132" s="86"/>
      <c r="E132" s="89"/>
    </row>
    <row r="133" spans="1:5" ht="6.75" customHeight="1">
      <c r="A133" s="87" t="s">
        <v>71</v>
      </c>
      <c r="B133" s="88">
        <f>Beírás!A170</f>
        <v>0</v>
      </c>
      <c r="C133" s="86">
        <f>Beírás!B170</f>
        <v>0</v>
      </c>
      <c r="D133" s="86">
        <f>Beírás!$A$164</f>
        <v>0</v>
      </c>
      <c r="E133" s="89">
        <f>Beírás!G170</f>
        <v>0</v>
      </c>
    </row>
    <row r="134" spans="1:5" ht="6.75" customHeight="1">
      <c r="A134" s="87"/>
      <c r="B134" s="88"/>
      <c r="C134" s="86"/>
      <c r="D134" s="86"/>
      <c r="E134" s="89"/>
    </row>
    <row r="135" spans="1:5" ht="6.75" customHeight="1">
      <c r="A135" s="87" t="s">
        <v>72</v>
      </c>
      <c r="B135" s="88">
        <f>Beírás!A172</f>
        <v>0</v>
      </c>
      <c r="C135" s="86">
        <f>Beírás!B172</f>
        <v>0</v>
      </c>
      <c r="D135" s="86">
        <f>Beírás!$A$164</f>
        <v>0</v>
      </c>
      <c r="E135" s="89">
        <f>Beírás!G172</f>
        <v>0</v>
      </c>
    </row>
    <row r="136" spans="1:5" ht="6.75" customHeight="1">
      <c r="A136" s="87"/>
      <c r="B136" s="88"/>
      <c r="C136" s="86"/>
      <c r="D136" s="86"/>
      <c r="E136" s="89"/>
    </row>
    <row r="137" spans="1:5" ht="6.75" customHeight="1">
      <c r="A137" s="87" t="s">
        <v>73</v>
      </c>
      <c r="B137" s="88">
        <f>Beírás!A174</f>
        <v>0</v>
      </c>
      <c r="C137" s="86">
        <f>Beírás!B174</f>
        <v>0</v>
      </c>
      <c r="D137" s="86">
        <f>Beírás!$A$164</f>
        <v>0</v>
      </c>
      <c r="E137" s="89">
        <f>Beírás!G174</f>
        <v>0</v>
      </c>
    </row>
    <row r="138" spans="1:5" ht="6.75" customHeight="1">
      <c r="A138" s="87"/>
      <c r="B138" s="88"/>
      <c r="C138" s="86"/>
      <c r="D138" s="86"/>
      <c r="E138" s="89"/>
    </row>
    <row r="139" spans="1:5" ht="6.75" customHeight="1">
      <c r="A139" s="87" t="s">
        <v>74</v>
      </c>
      <c r="B139" s="88">
        <f>Beírás!A176</f>
        <v>0</v>
      </c>
      <c r="C139" s="86">
        <f>Beírás!B176</f>
        <v>0</v>
      </c>
      <c r="D139" s="86">
        <f>Beírás!$A$164</f>
        <v>0</v>
      </c>
      <c r="E139" s="89">
        <f>Beírás!$G$176</f>
        <v>0</v>
      </c>
    </row>
    <row r="140" spans="1:5" ht="6.75" customHeight="1">
      <c r="A140" s="87"/>
      <c r="B140" s="88"/>
      <c r="C140" s="86"/>
      <c r="D140" s="86"/>
      <c r="E140" s="89"/>
    </row>
    <row r="141" spans="1:5" ht="6.75" customHeight="1">
      <c r="A141" s="87" t="s">
        <v>75</v>
      </c>
      <c r="B141" s="88">
        <f>Beírás!A182</f>
        <v>0</v>
      </c>
      <c r="C141" s="86">
        <f>Beírás!B182</f>
        <v>0</v>
      </c>
      <c r="D141" s="86">
        <f>Beírás!$A$180</f>
        <v>0</v>
      </c>
      <c r="E141" s="89">
        <f>Beírás!G182</f>
        <v>0</v>
      </c>
    </row>
    <row r="142" spans="1:5" ht="6.75" customHeight="1">
      <c r="A142" s="87"/>
      <c r="B142" s="88"/>
      <c r="C142" s="86"/>
      <c r="D142" s="86"/>
      <c r="E142" s="89"/>
    </row>
    <row r="143" spans="1:5" ht="6.75" customHeight="1">
      <c r="A143" s="87" t="s">
        <v>76</v>
      </c>
      <c r="B143" s="88">
        <f>Beírás!A184</f>
        <v>0</v>
      </c>
      <c r="C143" s="86">
        <f>Beírás!B184</f>
        <v>0</v>
      </c>
      <c r="D143" s="86">
        <f>Beírás!$A$180</f>
        <v>0</v>
      </c>
      <c r="E143" s="89">
        <f>Beírás!G184</f>
        <v>0</v>
      </c>
    </row>
    <row r="144" spans="1:5" ht="6.75" customHeight="1">
      <c r="A144" s="87"/>
      <c r="B144" s="88"/>
      <c r="C144" s="86"/>
      <c r="D144" s="86"/>
      <c r="E144" s="89"/>
    </row>
    <row r="145" spans="1:5" ht="6.75" customHeight="1">
      <c r="A145" s="87" t="s">
        <v>77</v>
      </c>
      <c r="B145" s="88">
        <f>Beírás!A186</f>
        <v>0</v>
      </c>
      <c r="C145" s="86">
        <f>Beírás!B186</f>
        <v>0</v>
      </c>
      <c r="D145" s="86">
        <f>Beírás!$A$180</f>
        <v>0</v>
      </c>
      <c r="E145" s="89">
        <f>Beírás!G186</f>
        <v>0</v>
      </c>
    </row>
    <row r="146" spans="1:5" ht="6.75" customHeight="1">
      <c r="A146" s="87"/>
      <c r="B146" s="88"/>
      <c r="C146" s="86"/>
      <c r="D146" s="86"/>
      <c r="E146" s="89"/>
    </row>
    <row r="147" spans="1:5" ht="6.75" customHeight="1">
      <c r="A147" s="87" t="s">
        <v>78</v>
      </c>
      <c r="B147" s="88">
        <f>Beírás!A188</f>
        <v>0</v>
      </c>
      <c r="C147" s="86">
        <f>Beírás!B188</f>
        <v>0</v>
      </c>
      <c r="D147" s="86">
        <f>Beírás!$A$180</f>
        <v>0</v>
      </c>
      <c r="E147" s="89">
        <f>Beírás!G188</f>
        <v>0</v>
      </c>
    </row>
    <row r="148" spans="1:5" ht="6.75" customHeight="1">
      <c r="A148" s="87"/>
      <c r="B148" s="88"/>
      <c r="C148" s="86"/>
      <c r="D148" s="86"/>
      <c r="E148" s="89"/>
    </row>
    <row r="149" spans="1:5" ht="6.75" customHeight="1">
      <c r="A149" s="87" t="s">
        <v>79</v>
      </c>
      <c r="B149" s="88">
        <f>Beírás!A190</f>
        <v>0</v>
      </c>
      <c r="C149" s="86">
        <f>Beírás!B190</f>
        <v>0</v>
      </c>
      <c r="D149" s="86">
        <f>Beírás!$A$180</f>
        <v>0</v>
      </c>
      <c r="E149" s="89">
        <f>Beírás!G190</f>
        <v>0</v>
      </c>
    </row>
    <row r="150" spans="1:5" ht="6.75" customHeight="1">
      <c r="A150" s="87"/>
      <c r="B150" s="88"/>
      <c r="C150" s="86"/>
      <c r="D150" s="86"/>
      <c r="E150" s="89"/>
    </row>
    <row r="151" spans="1:5" ht="6.75" customHeight="1">
      <c r="A151" s="87" t="s">
        <v>80</v>
      </c>
      <c r="B151" s="88">
        <f>Beírás!A192</f>
        <v>0</v>
      </c>
      <c r="C151" s="86">
        <f>Beírás!B192</f>
        <v>0</v>
      </c>
      <c r="D151" s="86">
        <f>Beírás!$A$180</f>
        <v>0</v>
      </c>
      <c r="E151" s="89">
        <f>Beírás!G192</f>
        <v>0</v>
      </c>
    </row>
    <row r="152" spans="1:5" ht="6.75" customHeight="1">
      <c r="A152" s="87"/>
      <c r="B152" s="88"/>
      <c r="C152" s="86"/>
      <c r="D152" s="86"/>
      <c r="E152" s="89"/>
    </row>
    <row r="153" spans="1:5" ht="6.75" customHeight="1">
      <c r="A153" s="87" t="s">
        <v>93</v>
      </c>
      <c r="B153" s="88">
        <f>Beírás!A198</f>
        <v>0</v>
      </c>
      <c r="C153" s="86">
        <f>Beírás!B198</f>
        <v>0</v>
      </c>
      <c r="D153" s="86">
        <f>Beírás!$A$196</f>
        <v>0</v>
      </c>
      <c r="E153" s="89">
        <f>Beírás!G198</f>
        <v>0</v>
      </c>
    </row>
    <row r="154" spans="1:5" ht="6.75" customHeight="1">
      <c r="A154" s="87"/>
      <c r="B154" s="88"/>
      <c r="C154" s="86"/>
      <c r="D154" s="86"/>
      <c r="E154" s="89"/>
    </row>
    <row r="155" spans="1:5" ht="6.75" customHeight="1">
      <c r="A155" s="87" t="s">
        <v>94</v>
      </c>
      <c r="B155" s="88">
        <f>Beírás!A200</f>
        <v>0</v>
      </c>
      <c r="C155" s="86">
        <f>Beírás!B200</f>
        <v>0</v>
      </c>
      <c r="D155" s="86">
        <f>Beírás!$A$196</f>
        <v>0</v>
      </c>
      <c r="E155" s="89">
        <f>Beírás!G200</f>
        <v>0</v>
      </c>
    </row>
    <row r="156" spans="1:5" ht="6.75" customHeight="1">
      <c r="A156" s="87"/>
      <c r="B156" s="88"/>
      <c r="C156" s="86"/>
      <c r="D156" s="86"/>
      <c r="E156" s="89"/>
    </row>
    <row r="157" spans="1:5" ht="6.75" customHeight="1">
      <c r="A157" s="87" t="s">
        <v>95</v>
      </c>
      <c r="B157" s="88">
        <f>Beírás!A202</f>
        <v>0</v>
      </c>
      <c r="C157" s="86">
        <f>Beírás!B202</f>
        <v>0</v>
      </c>
      <c r="D157" s="86">
        <f>Beírás!$A$196</f>
        <v>0</v>
      </c>
      <c r="E157" s="89">
        <f>Beírás!G202</f>
        <v>0</v>
      </c>
    </row>
    <row r="158" spans="1:5" ht="6.75" customHeight="1">
      <c r="A158" s="87"/>
      <c r="B158" s="88"/>
      <c r="C158" s="86"/>
      <c r="D158" s="86"/>
      <c r="E158" s="89"/>
    </row>
    <row r="159" spans="1:5" ht="6.75" customHeight="1">
      <c r="A159" s="87" t="s">
        <v>96</v>
      </c>
      <c r="B159" s="88">
        <f>Beírás!A204</f>
        <v>0</v>
      </c>
      <c r="C159" s="86">
        <f>Beírás!B204</f>
        <v>0</v>
      </c>
      <c r="D159" s="86">
        <f>Beírás!$A$196</f>
        <v>0</v>
      </c>
      <c r="E159" s="89">
        <f>Beírás!G204</f>
        <v>0</v>
      </c>
    </row>
    <row r="160" spans="1:5" ht="6.75" customHeight="1">
      <c r="A160" s="87"/>
      <c r="B160" s="88"/>
      <c r="C160" s="86"/>
      <c r="D160" s="86"/>
      <c r="E160" s="89"/>
    </row>
    <row r="161" spans="1:5" ht="6.75" customHeight="1">
      <c r="A161" s="87" t="s">
        <v>97</v>
      </c>
      <c r="B161" s="88">
        <f>Beírás!A206</f>
        <v>0</v>
      </c>
      <c r="C161" s="86">
        <f>Beírás!B206</f>
        <v>0</v>
      </c>
      <c r="D161" s="86">
        <f>Beírás!$A$196</f>
        <v>0</v>
      </c>
      <c r="E161" s="89">
        <f>Beírás!G206</f>
        <v>0</v>
      </c>
    </row>
    <row r="162" spans="1:5" ht="6.75" customHeight="1">
      <c r="A162" s="87"/>
      <c r="B162" s="88"/>
      <c r="C162" s="86"/>
      <c r="D162" s="86"/>
      <c r="E162" s="89"/>
    </row>
    <row r="163" spans="1:5" ht="6.75" customHeight="1">
      <c r="A163" s="87" t="s">
        <v>98</v>
      </c>
      <c r="B163" s="88">
        <f>Beírás!A208</f>
        <v>0</v>
      </c>
      <c r="C163" s="86">
        <f>Beírás!B208</f>
        <v>0</v>
      </c>
      <c r="D163" s="86">
        <f>Beírás!$A$196</f>
        <v>0</v>
      </c>
      <c r="E163" s="89">
        <f>Beírás!G208</f>
        <v>0</v>
      </c>
    </row>
    <row r="164" spans="1:5" ht="6.75" customHeight="1">
      <c r="A164" s="87"/>
      <c r="B164" s="88"/>
      <c r="C164" s="86"/>
      <c r="D164" s="86"/>
      <c r="E164" s="89"/>
    </row>
    <row r="165" spans="1:5" ht="6.75" customHeight="1">
      <c r="A165" s="87" t="s">
        <v>103</v>
      </c>
      <c r="B165" s="88">
        <f>Beírás!A214</f>
        <v>0</v>
      </c>
      <c r="C165" s="86">
        <f>Beírás!B214</f>
        <v>0</v>
      </c>
      <c r="D165" s="86">
        <f>Beírás!$A$212</f>
        <v>0</v>
      </c>
      <c r="E165" s="89">
        <f>Beírás!G214</f>
        <v>0</v>
      </c>
    </row>
    <row r="166" spans="1:5" ht="6.75" customHeight="1">
      <c r="A166" s="87"/>
      <c r="B166" s="88"/>
      <c r="C166" s="86"/>
      <c r="D166" s="86"/>
      <c r="E166" s="89"/>
    </row>
    <row r="167" spans="1:5" ht="6.75" customHeight="1">
      <c r="A167" s="87" t="s">
        <v>104</v>
      </c>
      <c r="B167" s="88">
        <f>Beírás!A216</f>
        <v>0</v>
      </c>
      <c r="C167" s="86">
        <f>Beírás!B216</f>
        <v>0</v>
      </c>
      <c r="D167" s="86">
        <f>Beírás!$A$212</f>
        <v>0</v>
      </c>
      <c r="E167" s="89">
        <f>Beírás!G216</f>
        <v>0</v>
      </c>
    </row>
    <row r="168" spans="1:5" ht="6.75" customHeight="1">
      <c r="A168" s="87"/>
      <c r="B168" s="88"/>
      <c r="C168" s="86"/>
      <c r="D168" s="86"/>
      <c r="E168" s="89"/>
    </row>
    <row r="169" spans="1:5" ht="6.75" customHeight="1">
      <c r="A169" s="87" t="s">
        <v>105</v>
      </c>
      <c r="B169" s="88">
        <f>Beírás!A218</f>
        <v>0</v>
      </c>
      <c r="C169" s="86">
        <f>Beírás!B218</f>
        <v>0</v>
      </c>
      <c r="D169" s="86">
        <f>Beírás!$A$212</f>
        <v>0</v>
      </c>
      <c r="E169" s="89">
        <f>Beírás!G218</f>
        <v>0</v>
      </c>
    </row>
    <row r="170" spans="1:5" ht="6.75" customHeight="1">
      <c r="A170" s="87"/>
      <c r="B170" s="88"/>
      <c r="C170" s="86"/>
      <c r="D170" s="86"/>
      <c r="E170" s="89"/>
    </row>
    <row r="171" spans="1:5" ht="6.75" customHeight="1">
      <c r="A171" s="87" t="s">
        <v>106</v>
      </c>
      <c r="B171" s="88">
        <f>Beírás!A220</f>
        <v>0</v>
      </c>
      <c r="C171" s="86">
        <f>Beírás!B220</f>
        <v>0</v>
      </c>
      <c r="D171" s="86">
        <f>Beírás!$A$212</f>
        <v>0</v>
      </c>
      <c r="E171" s="89">
        <f>Beírás!G220</f>
        <v>0</v>
      </c>
    </row>
    <row r="172" spans="1:5" ht="6.75" customHeight="1">
      <c r="A172" s="87"/>
      <c r="B172" s="88"/>
      <c r="C172" s="86"/>
      <c r="D172" s="86"/>
      <c r="E172" s="89"/>
    </row>
    <row r="173" spans="1:5" ht="6.75" customHeight="1">
      <c r="A173" s="87" t="s">
        <v>107</v>
      </c>
      <c r="B173" s="88">
        <f>Beírás!A222</f>
        <v>0</v>
      </c>
      <c r="C173" s="86">
        <f>Beírás!B222</f>
        <v>0</v>
      </c>
      <c r="D173" s="86">
        <f>Beírás!$A$212</f>
        <v>0</v>
      </c>
      <c r="E173" s="89">
        <f>Beírás!G222</f>
        <v>0</v>
      </c>
    </row>
    <row r="174" spans="1:5" ht="6.75" customHeight="1">
      <c r="A174" s="87"/>
      <c r="B174" s="88"/>
      <c r="C174" s="86"/>
      <c r="D174" s="86"/>
      <c r="E174" s="89"/>
    </row>
    <row r="175" spans="1:5" ht="6.75" customHeight="1">
      <c r="A175" s="87" t="s">
        <v>108</v>
      </c>
      <c r="B175" s="88">
        <f>Beírás!A224</f>
        <v>0</v>
      </c>
      <c r="C175" s="86">
        <f>Beírás!B224</f>
        <v>0</v>
      </c>
      <c r="D175" s="86">
        <f>Beírás!$A$212</f>
        <v>0</v>
      </c>
      <c r="E175" s="89">
        <f>Beírás!G224</f>
        <v>0</v>
      </c>
    </row>
    <row r="176" spans="1:5" ht="6.75" customHeight="1">
      <c r="A176" s="87"/>
      <c r="B176" s="88"/>
      <c r="C176" s="86"/>
      <c r="D176" s="86"/>
      <c r="E176" s="89"/>
    </row>
    <row r="177" spans="1:5" ht="6.75" customHeight="1">
      <c r="A177" s="87" t="s">
        <v>109</v>
      </c>
      <c r="B177" s="88">
        <f>Beírás!A230</f>
        <v>0</v>
      </c>
      <c r="C177" s="86">
        <f>Beírás!B230</f>
        <v>0</v>
      </c>
      <c r="D177" s="86">
        <f>Beírás!$A$228</f>
        <v>0</v>
      </c>
      <c r="E177" s="89">
        <f>Beírás!G230</f>
        <v>0</v>
      </c>
    </row>
    <row r="178" spans="1:5" ht="6.75" customHeight="1">
      <c r="A178" s="87"/>
      <c r="B178" s="88"/>
      <c r="C178" s="86"/>
      <c r="D178" s="86"/>
      <c r="E178" s="89"/>
    </row>
    <row r="179" spans="1:5" ht="6.75" customHeight="1">
      <c r="A179" s="87" t="s">
        <v>110</v>
      </c>
      <c r="B179" s="88">
        <f>Beírás!A232</f>
        <v>0</v>
      </c>
      <c r="C179" s="86">
        <f>Beírás!B232</f>
        <v>0</v>
      </c>
      <c r="D179" s="86">
        <f>Beírás!$A$228</f>
        <v>0</v>
      </c>
      <c r="E179" s="89">
        <f>Beírás!G232</f>
        <v>0</v>
      </c>
    </row>
    <row r="180" spans="1:5" ht="6.75" customHeight="1">
      <c r="A180" s="87"/>
      <c r="B180" s="88"/>
      <c r="C180" s="86"/>
      <c r="D180" s="86"/>
      <c r="E180" s="89"/>
    </row>
    <row r="181" spans="1:5" ht="6.75" customHeight="1">
      <c r="A181" s="87" t="s">
        <v>111</v>
      </c>
      <c r="B181" s="88">
        <f>Beírás!A234</f>
        <v>0</v>
      </c>
      <c r="C181" s="86">
        <f>Beírás!B234</f>
        <v>0</v>
      </c>
      <c r="D181" s="86">
        <f>Beírás!$A$228</f>
        <v>0</v>
      </c>
      <c r="E181" s="89">
        <f>Beírás!G234</f>
        <v>0</v>
      </c>
    </row>
    <row r="182" spans="1:5" ht="6.75" customHeight="1">
      <c r="A182" s="87"/>
      <c r="B182" s="88"/>
      <c r="C182" s="86"/>
      <c r="D182" s="86"/>
      <c r="E182" s="89"/>
    </row>
    <row r="183" spans="1:5" ht="6.75" customHeight="1">
      <c r="A183" s="87" t="s">
        <v>112</v>
      </c>
      <c r="B183" s="88">
        <f>Beírás!A236</f>
        <v>0</v>
      </c>
      <c r="C183" s="86">
        <f>Beírás!B236</f>
        <v>0</v>
      </c>
      <c r="D183" s="86">
        <f>Beírás!$A$228</f>
        <v>0</v>
      </c>
      <c r="E183" s="89">
        <f>Beírás!G236</f>
        <v>0</v>
      </c>
    </row>
    <row r="184" spans="1:5" ht="6.75" customHeight="1">
      <c r="A184" s="87"/>
      <c r="B184" s="88"/>
      <c r="C184" s="86"/>
      <c r="D184" s="86"/>
      <c r="E184" s="89"/>
    </row>
    <row r="185" spans="1:5" ht="6.75" customHeight="1">
      <c r="A185" s="87" t="s">
        <v>113</v>
      </c>
      <c r="B185" s="88">
        <f>Beírás!A238</f>
        <v>0</v>
      </c>
      <c r="C185" s="86">
        <f>Beírás!B238</f>
        <v>0</v>
      </c>
      <c r="D185" s="86">
        <f>Beírás!$A$228</f>
        <v>0</v>
      </c>
      <c r="E185" s="89">
        <f>Beírás!G238</f>
        <v>0</v>
      </c>
    </row>
    <row r="186" spans="1:5" ht="6.75" customHeight="1">
      <c r="A186" s="87"/>
      <c r="B186" s="88"/>
      <c r="C186" s="86"/>
      <c r="D186" s="86"/>
      <c r="E186" s="89"/>
    </row>
    <row r="187" spans="1:5" ht="6.75" customHeight="1">
      <c r="A187" s="87" t="s">
        <v>114</v>
      </c>
      <c r="B187" s="88">
        <f>Beírás!A240</f>
        <v>0</v>
      </c>
      <c r="C187" s="86">
        <f>Beírás!B240</f>
        <v>0</v>
      </c>
      <c r="D187" s="86">
        <f>Beírás!$A$228</f>
        <v>0</v>
      </c>
      <c r="E187" s="89">
        <f>Beírás!G240</f>
        <v>0</v>
      </c>
    </row>
    <row r="188" spans="1:5" ht="6.75" customHeight="1">
      <c r="A188" s="87"/>
      <c r="B188" s="88"/>
      <c r="C188" s="86"/>
      <c r="D188" s="86"/>
      <c r="E188" s="89"/>
    </row>
    <row r="189" spans="1:5" ht="6.75" customHeight="1">
      <c r="A189" s="87" t="s">
        <v>115</v>
      </c>
      <c r="B189" s="88">
        <f>Beírás!A246</f>
        <v>0</v>
      </c>
      <c r="C189" s="86">
        <f>Beírás!B246</f>
        <v>0</v>
      </c>
      <c r="D189" s="86">
        <f>Beírás!$A$244</f>
        <v>0</v>
      </c>
      <c r="E189" s="89">
        <f>Beírás!G246</f>
        <v>0</v>
      </c>
    </row>
    <row r="190" spans="1:5" ht="6.75" customHeight="1">
      <c r="A190" s="87"/>
      <c r="B190" s="88"/>
      <c r="C190" s="86"/>
      <c r="D190" s="86"/>
      <c r="E190" s="89"/>
    </row>
    <row r="191" spans="1:5" ht="6.75" customHeight="1">
      <c r="A191" s="87" t="s">
        <v>116</v>
      </c>
      <c r="B191" s="88">
        <f>Beírás!A248</f>
        <v>0</v>
      </c>
      <c r="C191" s="86">
        <f>Beírás!B248</f>
        <v>0</v>
      </c>
      <c r="D191" s="86">
        <f>Beírás!$A$244</f>
        <v>0</v>
      </c>
      <c r="E191" s="89">
        <f>Beírás!G248</f>
        <v>0</v>
      </c>
    </row>
    <row r="192" spans="1:5" ht="6.75" customHeight="1">
      <c r="A192" s="87"/>
      <c r="B192" s="88"/>
      <c r="C192" s="86"/>
      <c r="D192" s="86"/>
      <c r="E192" s="89"/>
    </row>
    <row r="193" spans="1:5" ht="6.75" customHeight="1">
      <c r="A193" s="87" t="s">
        <v>117</v>
      </c>
      <c r="B193" s="88">
        <f>Beírás!A250</f>
        <v>0</v>
      </c>
      <c r="C193" s="86">
        <f>Beírás!B250</f>
        <v>0</v>
      </c>
      <c r="D193" s="86">
        <f>Beírás!$A$244</f>
        <v>0</v>
      </c>
      <c r="E193" s="89">
        <f>Beírás!G250</f>
        <v>0</v>
      </c>
    </row>
    <row r="194" spans="1:5" ht="6.75" customHeight="1">
      <c r="A194" s="87"/>
      <c r="B194" s="88"/>
      <c r="C194" s="86"/>
      <c r="D194" s="86"/>
      <c r="E194" s="89"/>
    </row>
    <row r="195" spans="1:5" ht="6.75" customHeight="1">
      <c r="A195" s="87" t="s">
        <v>118</v>
      </c>
      <c r="B195" s="88">
        <f>Beírás!A252</f>
        <v>0</v>
      </c>
      <c r="C195" s="86">
        <f>Beírás!B252</f>
        <v>0</v>
      </c>
      <c r="D195" s="86">
        <f>Beírás!$A$244</f>
        <v>0</v>
      </c>
      <c r="E195" s="89">
        <f>Beírás!G252</f>
        <v>0</v>
      </c>
    </row>
    <row r="196" spans="1:5" ht="6.75" customHeight="1">
      <c r="A196" s="87"/>
      <c r="B196" s="88"/>
      <c r="C196" s="86"/>
      <c r="D196" s="86"/>
      <c r="E196" s="89"/>
    </row>
    <row r="197" spans="1:5" ht="6.75" customHeight="1">
      <c r="A197" s="87" t="s">
        <v>119</v>
      </c>
      <c r="B197" s="88">
        <f>Beírás!A254</f>
        <v>0</v>
      </c>
      <c r="C197" s="86">
        <f>Beírás!B254</f>
        <v>0</v>
      </c>
      <c r="D197" s="86">
        <f>Beírás!$A$244</f>
        <v>0</v>
      </c>
      <c r="E197" s="89">
        <f>Beírás!G254</f>
        <v>0</v>
      </c>
    </row>
    <row r="198" spans="1:5" ht="6.75" customHeight="1">
      <c r="A198" s="87"/>
      <c r="B198" s="88"/>
      <c r="C198" s="86"/>
      <c r="D198" s="86"/>
      <c r="E198" s="89"/>
    </row>
    <row r="199" spans="1:5" ht="6.75" customHeight="1">
      <c r="A199" s="87" t="s">
        <v>120</v>
      </c>
      <c r="B199" s="88">
        <f>Beírás!A256</f>
        <v>0</v>
      </c>
      <c r="C199" s="86">
        <f>Beírás!B256</f>
        <v>0</v>
      </c>
      <c r="D199" s="86">
        <f>Beírás!$A$244</f>
        <v>0</v>
      </c>
      <c r="E199" s="89">
        <f>Beírás!G256</f>
        <v>0</v>
      </c>
    </row>
    <row r="200" spans="1:5" ht="6.75" customHeight="1">
      <c r="A200" s="87"/>
      <c r="B200" s="88"/>
      <c r="C200" s="86"/>
      <c r="D200" s="86"/>
      <c r="E200" s="89"/>
    </row>
    <row r="201" ht="6.75" customHeight="1"/>
    <row r="202" ht="6.75" customHeight="1"/>
    <row r="203" ht="6.75" customHeight="1"/>
    <row r="204" ht="6.75" customHeight="1"/>
    <row r="205" ht="6.75" customHeight="1"/>
    <row r="206" ht="6.75" customHeight="1"/>
    <row r="207" ht="6.75" customHeight="1"/>
    <row r="208" ht="6.75" customHeight="1"/>
    <row r="209" ht="6.75" customHeight="1"/>
    <row r="210" ht="6.75" customHeight="1"/>
    <row r="211" ht="6.75" customHeight="1"/>
    <row r="212" ht="9" customHeight="1"/>
    <row r="213" ht="9" customHeight="1"/>
    <row r="214" ht="9" customHeight="1"/>
    <row r="215" ht="9" customHeight="1"/>
  </sheetData>
  <sheetProtection/>
  <mergeCells count="496">
    <mergeCell ref="B199:B200"/>
    <mergeCell ref="C199:C200"/>
    <mergeCell ref="D199:D200"/>
    <mergeCell ref="E199:E200"/>
    <mergeCell ref="B197:B198"/>
    <mergeCell ref="C197:C198"/>
    <mergeCell ref="D197:D198"/>
    <mergeCell ref="E197:E198"/>
    <mergeCell ref="B195:B196"/>
    <mergeCell ref="C195:C196"/>
    <mergeCell ref="D195:D196"/>
    <mergeCell ref="E195:E196"/>
    <mergeCell ref="B193:B194"/>
    <mergeCell ref="C193:C194"/>
    <mergeCell ref="D193:D194"/>
    <mergeCell ref="E193:E194"/>
    <mergeCell ref="B191:B192"/>
    <mergeCell ref="C191:C192"/>
    <mergeCell ref="D191:D192"/>
    <mergeCell ref="E191:E192"/>
    <mergeCell ref="B189:B190"/>
    <mergeCell ref="C189:C190"/>
    <mergeCell ref="D189:D190"/>
    <mergeCell ref="E189:E190"/>
    <mergeCell ref="C185:C186"/>
    <mergeCell ref="D185:D186"/>
    <mergeCell ref="E185:E186"/>
    <mergeCell ref="B187:B188"/>
    <mergeCell ref="C187:C188"/>
    <mergeCell ref="D187:D188"/>
    <mergeCell ref="E187:E188"/>
    <mergeCell ref="C181:C182"/>
    <mergeCell ref="D181:D182"/>
    <mergeCell ref="E181:E182"/>
    <mergeCell ref="B183:B184"/>
    <mergeCell ref="C183:C184"/>
    <mergeCell ref="D183:D184"/>
    <mergeCell ref="E183:E184"/>
    <mergeCell ref="C177:C178"/>
    <mergeCell ref="D177:D178"/>
    <mergeCell ref="E177:E178"/>
    <mergeCell ref="B179:B180"/>
    <mergeCell ref="C179:C180"/>
    <mergeCell ref="D179:D180"/>
    <mergeCell ref="E179:E180"/>
    <mergeCell ref="D171:D172"/>
    <mergeCell ref="E171:E172"/>
    <mergeCell ref="C173:C174"/>
    <mergeCell ref="D173:D174"/>
    <mergeCell ref="E173:E174"/>
    <mergeCell ref="B175:B176"/>
    <mergeCell ref="C175:C176"/>
    <mergeCell ref="D175:D176"/>
    <mergeCell ref="E175:E176"/>
    <mergeCell ref="A195:A196"/>
    <mergeCell ref="A197:A198"/>
    <mergeCell ref="A199:A200"/>
    <mergeCell ref="B165:B166"/>
    <mergeCell ref="B167:B168"/>
    <mergeCell ref="B169:B170"/>
    <mergeCell ref="B173:B174"/>
    <mergeCell ref="B177:B178"/>
    <mergeCell ref="B181:B182"/>
    <mergeCell ref="B185:B186"/>
    <mergeCell ref="A187:A188"/>
    <mergeCell ref="A189:A190"/>
    <mergeCell ref="A191:A192"/>
    <mergeCell ref="A193:A194"/>
    <mergeCell ref="A179:A180"/>
    <mergeCell ref="A181:A182"/>
    <mergeCell ref="A183:A184"/>
    <mergeCell ref="A185:A186"/>
    <mergeCell ref="A173:A174"/>
    <mergeCell ref="A175:A176"/>
    <mergeCell ref="A177:A178"/>
    <mergeCell ref="A1:E1"/>
    <mergeCell ref="A165:A166"/>
    <mergeCell ref="A167:A168"/>
    <mergeCell ref="A169:A170"/>
    <mergeCell ref="C165:C166"/>
    <mergeCell ref="D165:D166"/>
    <mergeCell ref="C169:C170"/>
    <mergeCell ref="A163:A164"/>
    <mergeCell ref="B163:B164"/>
    <mergeCell ref="C163:C164"/>
    <mergeCell ref="D163:D164"/>
    <mergeCell ref="E163:E164"/>
    <mergeCell ref="A171:A172"/>
    <mergeCell ref="D169:D170"/>
    <mergeCell ref="E169:E170"/>
    <mergeCell ref="B171:B172"/>
    <mergeCell ref="C171:C172"/>
    <mergeCell ref="E159:E160"/>
    <mergeCell ref="E165:E166"/>
    <mergeCell ref="C167:C168"/>
    <mergeCell ref="D167:D168"/>
    <mergeCell ref="E167:E168"/>
    <mergeCell ref="E161:E162"/>
    <mergeCell ref="E155:E156"/>
    <mergeCell ref="A161:A162"/>
    <mergeCell ref="B161:B162"/>
    <mergeCell ref="C161:C162"/>
    <mergeCell ref="D161:D162"/>
    <mergeCell ref="E157:E158"/>
    <mergeCell ref="A159:A160"/>
    <mergeCell ref="B159:B160"/>
    <mergeCell ref="C159:C160"/>
    <mergeCell ref="D159:D160"/>
    <mergeCell ref="B5:B6"/>
    <mergeCell ref="A157:A158"/>
    <mergeCell ref="B157:B158"/>
    <mergeCell ref="C157:C158"/>
    <mergeCell ref="D157:D158"/>
    <mergeCell ref="E153:E154"/>
    <mergeCell ref="A155:A156"/>
    <mergeCell ref="B155:B156"/>
    <mergeCell ref="C155:C156"/>
    <mergeCell ref="D155:D156"/>
    <mergeCell ref="E7:E8"/>
    <mergeCell ref="A153:A154"/>
    <mergeCell ref="B153:B154"/>
    <mergeCell ref="C153:C154"/>
    <mergeCell ref="D153:D154"/>
    <mergeCell ref="A3:A4"/>
    <mergeCell ref="A5:A6"/>
    <mergeCell ref="A7:A8"/>
    <mergeCell ref="A11:A12"/>
    <mergeCell ref="B3:B4"/>
    <mergeCell ref="C3:C4"/>
    <mergeCell ref="E3:E4"/>
    <mergeCell ref="C5:C6"/>
    <mergeCell ref="E5:E6"/>
    <mergeCell ref="D3:D4"/>
    <mergeCell ref="D5:D6"/>
    <mergeCell ref="A9:A10"/>
    <mergeCell ref="C9:C10"/>
    <mergeCell ref="E9:E10"/>
    <mergeCell ref="D7:D8"/>
    <mergeCell ref="D9:D10"/>
    <mergeCell ref="C11:C12"/>
    <mergeCell ref="E11:E12"/>
    <mergeCell ref="B7:B8"/>
    <mergeCell ref="B9:B10"/>
    <mergeCell ref="C7:C8"/>
    <mergeCell ref="A13:A14"/>
    <mergeCell ref="C13:C14"/>
    <mergeCell ref="E13:E14"/>
    <mergeCell ref="B11:B12"/>
    <mergeCell ref="B13:B14"/>
    <mergeCell ref="D11:D12"/>
    <mergeCell ref="D13:D14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37:A38"/>
    <mergeCell ref="B37:B38"/>
    <mergeCell ref="C37:C38"/>
    <mergeCell ref="E37:E38"/>
    <mergeCell ref="D37:D38"/>
    <mergeCell ref="A35:A36"/>
    <mergeCell ref="B35:B36"/>
    <mergeCell ref="C35:C36"/>
    <mergeCell ref="E35:E36"/>
    <mergeCell ref="D35:D36"/>
    <mergeCell ref="A41:A42"/>
    <mergeCell ref="B41:B42"/>
    <mergeCell ref="C41:C42"/>
    <mergeCell ref="E41:E42"/>
    <mergeCell ref="D41:D42"/>
    <mergeCell ref="A39:A40"/>
    <mergeCell ref="B39:B40"/>
    <mergeCell ref="C39:C40"/>
    <mergeCell ref="E39:E40"/>
    <mergeCell ref="D39:D40"/>
    <mergeCell ref="A45:A46"/>
    <mergeCell ref="B45:B46"/>
    <mergeCell ref="C45:C46"/>
    <mergeCell ref="E45:E46"/>
    <mergeCell ref="D45:D46"/>
    <mergeCell ref="A43:A44"/>
    <mergeCell ref="B43:B44"/>
    <mergeCell ref="C43:C44"/>
    <mergeCell ref="E43:E44"/>
    <mergeCell ref="D43:D44"/>
    <mergeCell ref="A49:A50"/>
    <mergeCell ref="B49:B50"/>
    <mergeCell ref="C49:C50"/>
    <mergeCell ref="E49:E50"/>
    <mergeCell ref="D49:D50"/>
    <mergeCell ref="A47:A48"/>
    <mergeCell ref="B47:B48"/>
    <mergeCell ref="C47:C48"/>
    <mergeCell ref="E47:E48"/>
    <mergeCell ref="D47:D48"/>
    <mergeCell ref="A53:A54"/>
    <mergeCell ref="B53:B54"/>
    <mergeCell ref="C53:C54"/>
    <mergeCell ref="E53:E54"/>
    <mergeCell ref="D53:D54"/>
    <mergeCell ref="A51:A52"/>
    <mergeCell ref="B51:B52"/>
    <mergeCell ref="C51:C52"/>
    <mergeCell ref="E51:E52"/>
    <mergeCell ref="D51:D52"/>
    <mergeCell ref="A57:A58"/>
    <mergeCell ref="B57:B58"/>
    <mergeCell ref="C57:C58"/>
    <mergeCell ref="E57:E58"/>
    <mergeCell ref="D57:D58"/>
    <mergeCell ref="A55:A56"/>
    <mergeCell ref="B55:B56"/>
    <mergeCell ref="C55:C56"/>
    <mergeCell ref="E55:E56"/>
    <mergeCell ref="D55:D56"/>
    <mergeCell ref="A61:A62"/>
    <mergeCell ref="B61:B62"/>
    <mergeCell ref="C61:C62"/>
    <mergeCell ref="E61:E62"/>
    <mergeCell ref="D61:D62"/>
    <mergeCell ref="A59:A60"/>
    <mergeCell ref="B59:B60"/>
    <mergeCell ref="C59:C60"/>
    <mergeCell ref="E59:E60"/>
    <mergeCell ref="D59:D60"/>
    <mergeCell ref="A65:A66"/>
    <mergeCell ref="B65:B66"/>
    <mergeCell ref="C65:C66"/>
    <mergeCell ref="E65:E66"/>
    <mergeCell ref="D65:D66"/>
    <mergeCell ref="A63:A64"/>
    <mergeCell ref="B63:B64"/>
    <mergeCell ref="C63:C64"/>
    <mergeCell ref="E63:E64"/>
    <mergeCell ref="D63:D64"/>
    <mergeCell ref="A69:A70"/>
    <mergeCell ref="B69:B70"/>
    <mergeCell ref="C69:C70"/>
    <mergeCell ref="E69:E70"/>
    <mergeCell ref="D69:D70"/>
    <mergeCell ref="A67:A68"/>
    <mergeCell ref="B67:B68"/>
    <mergeCell ref="C67:C68"/>
    <mergeCell ref="E67:E68"/>
    <mergeCell ref="D67:D68"/>
    <mergeCell ref="A73:A74"/>
    <mergeCell ref="B73:B74"/>
    <mergeCell ref="C73:C74"/>
    <mergeCell ref="E73:E74"/>
    <mergeCell ref="D73:D74"/>
    <mergeCell ref="A71:A72"/>
    <mergeCell ref="B71:B72"/>
    <mergeCell ref="C71:C72"/>
    <mergeCell ref="E71:E72"/>
    <mergeCell ref="D71:D72"/>
    <mergeCell ref="A77:A78"/>
    <mergeCell ref="B77:B78"/>
    <mergeCell ref="C77:C78"/>
    <mergeCell ref="E77:E78"/>
    <mergeCell ref="D77:D78"/>
    <mergeCell ref="A75:A76"/>
    <mergeCell ref="B75:B76"/>
    <mergeCell ref="C75:C76"/>
    <mergeCell ref="E75:E76"/>
    <mergeCell ref="D75:D76"/>
    <mergeCell ref="A81:A82"/>
    <mergeCell ref="B81:B82"/>
    <mergeCell ref="C81:C82"/>
    <mergeCell ref="E81:E82"/>
    <mergeCell ref="D81:D82"/>
    <mergeCell ref="A79:A80"/>
    <mergeCell ref="B79:B80"/>
    <mergeCell ref="C79:C80"/>
    <mergeCell ref="E79:E80"/>
    <mergeCell ref="D79:D80"/>
    <mergeCell ref="A85:A86"/>
    <mergeCell ref="B85:B86"/>
    <mergeCell ref="C85:C86"/>
    <mergeCell ref="E85:E86"/>
    <mergeCell ref="D85:D86"/>
    <mergeCell ref="A83:A84"/>
    <mergeCell ref="B83:B84"/>
    <mergeCell ref="C83:C84"/>
    <mergeCell ref="E83:E84"/>
    <mergeCell ref="D83:D84"/>
    <mergeCell ref="A89:A90"/>
    <mergeCell ref="B89:B90"/>
    <mergeCell ref="C89:C90"/>
    <mergeCell ref="E89:E90"/>
    <mergeCell ref="D89:D90"/>
    <mergeCell ref="A87:A88"/>
    <mergeCell ref="B87:B88"/>
    <mergeCell ref="C87:C88"/>
    <mergeCell ref="E87:E88"/>
    <mergeCell ref="D87:D88"/>
    <mergeCell ref="A93:A94"/>
    <mergeCell ref="B93:B94"/>
    <mergeCell ref="C93:C94"/>
    <mergeCell ref="E93:E94"/>
    <mergeCell ref="D93:D94"/>
    <mergeCell ref="A91:A92"/>
    <mergeCell ref="B91:B92"/>
    <mergeCell ref="C91:C92"/>
    <mergeCell ref="E91:E92"/>
    <mergeCell ref="D91:D92"/>
    <mergeCell ref="A97:A98"/>
    <mergeCell ref="B97:B98"/>
    <mergeCell ref="C97:C98"/>
    <mergeCell ref="E97:E98"/>
    <mergeCell ref="D97:D98"/>
    <mergeCell ref="A95:A96"/>
    <mergeCell ref="B95:B96"/>
    <mergeCell ref="C95:C96"/>
    <mergeCell ref="E95:E96"/>
    <mergeCell ref="D95:D96"/>
    <mergeCell ref="E125:E126"/>
    <mergeCell ref="A99:A100"/>
    <mergeCell ref="B99:B100"/>
    <mergeCell ref="C99:C100"/>
    <mergeCell ref="E99:E100"/>
    <mergeCell ref="B101:B102"/>
    <mergeCell ref="C101:C102"/>
    <mergeCell ref="E101:E102"/>
    <mergeCell ref="A101:A102"/>
    <mergeCell ref="A109:A110"/>
    <mergeCell ref="A113:A114"/>
    <mergeCell ref="A107:A108"/>
    <mergeCell ref="A103:A104"/>
    <mergeCell ref="B107:B108"/>
    <mergeCell ref="C125:C126"/>
    <mergeCell ref="E107:E108"/>
    <mergeCell ref="D107:D108"/>
    <mergeCell ref="B103:B104"/>
    <mergeCell ref="C103:C104"/>
    <mergeCell ref="E103:E104"/>
    <mergeCell ref="A105:A106"/>
    <mergeCell ref="E111:E112"/>
    <mergeCell ref="D109:D110"/>
    <mergeCell ref="D111:D112"/>
    <mergeCell ref="B105:B106"/>
    <mergeCell ref="C105:C106"/>
    <mergeCell ref="E105:E106"/>
    <mergeCell ref="B109:B110"/>
    <mergeCell ref="C109:C110"/>
    <mergeCell ref="E109:E110"/>
    <mergeCell ref="C107:C108"/>
    <mergeCell ref="A115:A116"/>
    <mergeCell ref="B115:B116"/>
    <mergeCell ref="C115:C116"/>
    <mergeCell ref="E115:E116"/>
    <mergeCell ref="A111:A112"/>
    <mergeCell ref="B111:B112"/>
    <mergeCell ref="C111:C112"/>
    <mergeCell ref="B113:B114"/>
    <mergeCell ref="C113:C114"/>
    <mergeCell ref="E113:E114"/>
    <mergeCell ref="E123:E124"/>
    <mergeCell ref="B121:B122"/>
    <mergeCell ref="C121:C122"/>
    <mergeCell ref="E121:E122"/>
    <mergeCell ref="D121:D122"/>
    <mergeCell ref="D123:D124"/>
    <mergeCell ref="C119:C120"/>
    <mergeCell ref="E119:E120"/>
    <mergeCell ref="D117:D118"/>
    <mergeCell ref="A133:A134"/>
    <mergeCell ref="B117:B118"/>
    <mergeCell ref="C117:C118"/>
    <mergeCell ref="A117:A118"/>
    <mergeCell ref="B119:B120"/>
    <mergeCell ref="A121:A122"/>
    <mergeCell ref="A119:A120"/>
    <mergeCell ref="A123:A124"/>
    <mergeCell ref="A125:A126"/>
    <mergeCell ref="B125:B126"/>
    <mergeCell ref="E117:E118"/>
    <mergeCell ref="B123:B124"/>
    <mergeCell ref="C123:C124"/>
    <mergeCell ref="E133:E134"/>
    <mergeCell ref="C133:C134"/>
    <mergeCell ref="A129:A130"/>
    <mergeCell ref="A131:A132"/>
    <mergeCell ref="C129:C130"/>
    <mergeCell ref="C131:C132"/>
    <mergeCell ref="A127:A128"/>
    <mergeCell ref="A135:A136"/>
    <mergeCell ref="B127:B128"/>
    <mergeCell ref="C127:C128"/>
    <mergeCell ref="E127:E128"/>
    <mergeCell ref="B129:B130"/>
    <mergeCell ref="B131:B132"/>
    <mergeCell ref="B133:B134"/>
    <mergeCell ref="B135:B136"/>
    <mergeCell ref="E129:E130"/>
    <mergeCell ref="E131:E132"/>
    <mergeCell ref="B139:B140"/>
    <mergeCell ref="A149:A150"/>
    <mergeCell ref="B143:B144"/>
    <mergeCell ref="B141:B142"/>
    <mergeCell ref="E141:E142"/>
    <mergeCell ref="E143:E144"/>
    <mergeCell ref="E145:E146"/>
    <mergeCell ref="E147:E148"/>
    <mergeCell ref="E149:E150"/>
    <mergeCell ref="A145:A146"/>
    <mergeCell ref="C137:C138"/>
    <mergeCell ref="C139:C140"/>
    <mergeCell ref="C141:C142"/>
    <mergeCell ref="C143:C144"/>
    <mergeCell ref="D137:D138"/>
    <mergeCell ref="D139:D140"/>
    <mergeCell ref="E151:E152"/>
    <mergeCell ref="E135:E136"/>
    <mergeCell ref="E137:E138"/>
    <mergeCell ref="E139:E140"/>
    <mergeCell ref="A147:A148"/>
    <mergeCell ref="C145:C146"/>
    <mergeCell ref="C147:C148"/>
    <mergeCell ref="B145:B146"/>
    <mergeCell ref="B147:B148"/>
    <mergeCell ref="A143:A144"/>
    <mergeCell ref="C135:C136"/>
    <mergeCell ref="A151:A152"/>
    <mergeCell ref="C149:C150"/>
    <mergeCell ref="C151:C152"/>
    <mergeCell ref="B151:B152"/>
    <mergeCell ref="B149:B150"/>
    <mergeCell ref="A137:A138"/>
    <mergeCell ref="A139:A140"/>
    <mergeCell ref="A141:A142"/>
    <mergeCell ref="B137:B138"/>
    <mergeCell ref="D99:D100"/>
    <mergeCell ref="D101:D102"/>
    <mergeCell ref="D103:D104"/>
    <mergeCell ref="D105:D106"/>
    <mergeCell ref="D119:D120"/>
    <mergeCell ref="D113:D114"/>
    <mergeCell ref="D115:D116"/>
    <mergeCell ref="D133:D134"/>
    <mergeCell ref="D135:D136"/>
    <mergeCell ref="D125:D126"/>
    <mergeCell ref="D127:D128"/>
    <mergeCell ref="D129:D130"/>
    <mergeCell ref="D131:D132"/>
    <mergeCell ref="D149:D150"/>
    <mergeCell ref="D151:D152"/>
    <mergeCell ref="D141:D142"/>
    <mergeCell ref="D143:D144"/>
    <mergeCell ref="D145:D146"/>
    <mergeCell ref="D147:D148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75" r:id="rId1"/>
  <ignoredErrors>
    <ignoredError sqref="B167:C167 B171:C171 B175:C175 E175 E167 E1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2018-05-02T10:51:46Z</cp:lastPrinted>
  <dcterms:created xsi:type="dcterms:W3CDTF">2007-07-12T16:23:19Z</dcterms:created>
  <dcterms:modified xsi:type="dcterms:W3CDTF">2018-05-08T11:04:44Z</dcterms:modified>
  <cp:category/>
  <cp:version/>
  <cp:contentType/>
  <cp:contentStatus/>
</cp:coreProperties>
</file>