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fiú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'fiú'!$D$2:$F$302</definedName>
    <definedName name="kisl">'fiú'!$I$2:$J$302</definedName>
    <definedName name="_xlnm.Print_Area" localSheetId="2">'Beírás'!$A$1:$I$417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<sst xmlns="http://schemas.openxmlformats.org/spreadsheetml/2006/main" count="437" uniqueCount="226">
  <si>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</si>
  <si>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</si>
  <si>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</si>
  <si>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</si>
  <si>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</si>
  <si>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</si>
  <si>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</si>
  <si>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</si>
  <si>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</si>
  <si>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</si>
  <si>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</si>
  <si>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</si>
  <si>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</si>
  <si>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</si>
  <si>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</si>
  <si>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</si>
  <si>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</si>
  <si>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</si>
  <si>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</si>
  <si>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</si>
  <si>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</si>
  <si>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</si>
  <si>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</si>
  <si>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</si>
  <si>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</si>
  <si>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</si>
  <si>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</si>
  <si>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</si>
  <si>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</si>
  <si>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</si>
  <si>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</si>
  <si>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</si>
  <si>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</si>
  <si>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</si>
  <si>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</si>
  <si>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</si>
  <si>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</si>
  <si>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</si>
  <si>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</si>
  <si>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</si>
  <si>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</si>
  <si>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</si>
  <si>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</si>
  <si>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</si>
  <si>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</si>
  <si>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</si>
  <si>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</si>
  <si>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</si>
  <si>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</si>
  <si>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</si>
  <si>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</si>
  <si>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</si>
  <si>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</si>
  <si>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</si>
  <si>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</si>
  <si>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</si>
  <si>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</si>
  <si>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</si>
  <si>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</si>
  <si>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</si>
  <si>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</si>
  <si>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</si>
  <si>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</si>
  <si>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</si>
  <si>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</si>
  <si>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</si>
  <si>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</si>
  <si>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</si>
  <si>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</si>
  <si>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</si>
  <si>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</si>
  <si>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</si>
  <si>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</si>
  <si>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</si>
  <si>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</si>
  <si>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</si>
  <si>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</si>
  <si>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</si>
  <si>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</si>
  <si>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</si>
  <si>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</si>
  <si>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</si>
  <si>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</si>
  <si>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</si>
  <si>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</si>
  <si>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</si>
  <si>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sz.év.</t>
  </si>
  <si>
    <t>iskola</t>
  </si>
  <si>
    <t>101 m</t>
  </si>
  <si>
    <t>801 m</t>
  </si>
  <si>
    <t>Sz. év.</t>
  </si>
  <si>
    <t>600 m</t>
  </si>
  <si>
    <t>60 m</t>
  </si>
  <si>
    <t>76.</t>
  </si>
  <si>
    <t>77.</t>
  </si>
  <si>
    <t>78.</t>
  </si>
  <si>
    <t>79.</t>
  </si>
  <si>
    <t>80.</t>
  </si>
  <si>
    <t>81.</t>
  </si>
  <si>
    <t>III. kcs Fiú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</si>
  <si>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</si>
  <si>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</si>
  <si>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</si>
  <si>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</si>
  <si>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</si>
  <si>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</si>
  <si>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</si>
  <si>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</si>
  <si>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</si>
  <si>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</si>
  <si>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</si>
  <si>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</si>
  <si>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</si>
  <si>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</si>
  <si>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</si>
  <si>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</si>
  <si>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</si>
  <si>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</si>
  <si>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III. kcs. Fiú csapat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</si>
  <si>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</si>
  <si>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</si>
  <si>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</si>
  <si>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</si>
  <si>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</si>
  <si>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</si>
  <si>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</si>
  <si>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</si>
  <si>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</si>
  <si>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</si>
  <si>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</si>
  <si>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</si>
  <si>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</si>
  <si>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</si>
  <si>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</si>
  <si>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</si>
  <si>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</si>
  <si>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</si>
  <si>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</si>
  <si>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</si>
  <si>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</si>
  <si>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</si>
  <si>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</si>
  <si>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</si>
  <si>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</si>
  <si>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</si>
  <si>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</si>
  <si>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</si>
  <si>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</si>
  <si>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</si>
  <si>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</si>
  <si>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</si>
  <si>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</si>
  <si>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</si>
  <si>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</si>
  <si>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</si>
  <si>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</si>
  <si>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</si>
  <si>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</si>
  <si>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</si>
  <si>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</si>
  <si>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</si>
  <si>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</si>
  <si>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</si>
  <si>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Helye-zés</t>
  </si>
  <si>
    <t>Helye-zés: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</si>
  <si>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</si>
  <si>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</si>
  <si>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</si>
  <si>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</si>
  <si>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</si>
  <si>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</si>
  <si>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</si>
  <si>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</si>
  <si>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</si>
  <si>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</si>
  <si>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</si>
  <si>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</si>
  <si>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</si>
  <si>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</si>
  <si>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</si>
  <si>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</si>
  <si>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</si>
  <si>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</si>
  <si>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Csapat</t>
  </si>
  <si>
    <t>III. korcsoport egyéni fiú versenyzők</t>
  </si>
  <si>
    <t>ATLÉTIKA DIÁKOLIMPIA®</t>
  </si>
  <si>
    <t>III. KORCSOPORT</t>
  </si>
  <si>
    <t>ÖSSZETETT PÁLYABAJNOKSÁG - FIÚ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</si>
  <si>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</si>
  <si>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</si>
  <si>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</si>
  <si>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</si>
  <si>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</si>
  <si>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</si>
  <si>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III. korcsoport: 2003-2004-ben születettek</t>
  </si>
  <si>
    <t>Nyírgelse</t>
  </si>
  <si>
    <t>Dorogi Dávid</t>
  </si>
  <si>
    <t xml:space="preserve">Lakatos Levente </t>
  </si>
  <si>
    <t>Pintye Levente</t>
  </si>
  <si>
    <t>Pintye Szabolcs</t>
  </si>
  <si>
    <t>Patály Miklós</t>
  </si>
  <si>
    <t>Balogh Nikolász</t>
  </si>
  <si>
    <t>Máriapócs</t>
  </si>
  <si>
    <t>Jónás Attila</t>
  </si>
  <si>
    <t>Kerecseny Marcell</t>
  </si>
  <si>
    <t>Mocsár László</t>
  </si>
  <si>
    <t>Szőgyényi Ádám</t>
  </si>
  <si>
    <t>Tasi Attila</t>
  </si>
  <si>
    <t>Tasi Balázs</t>
  </si>
  <si>
    <t>Tímár Mátyás</t>
  </si>
  <si>
    <t>Göncző Márk</t>
  </si>
  <si>
    <t>Kádár Bálint</t>
  </si>
  <si>
    <t>Müller Mihály</t>
  </si>
  <si>
    <t>Pongó Árpád</t>
  </si>
  <si>
    <t xml:space="preserve">Tóth Dávid </t>
  </si>
  <si>
    <t>Trefán Szabolcs</t>
  </si>
  <si>
    <t>Weibli Zoltán</t>
  </si>
  <si>
    <t>Református</t>
  </si>
  <si>
    <t>Báthory István Gimnázium</t>
  </si>
  <si>
    <t>Csiki Kornél</t>
  </si>
  <si>
    <t>Szim Dániel</t>
  </si>
  <si>
    <t>Lengyel László</t>
  </si>
  <si>
    <t>Szűcs Balázs</t>
  </si>
  <si>
    <t>Takács Máté</t>
  </si>
  <si>
    <t>Kiss Zoltán</t>
  </si>
  <si>
    <t>Szogyéni Ádám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</si>
</sst>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90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6"/>
      <name val="Arial"/>
      <family val="0"/>
    </font>
    <font>
      <i/>
      <sz val="10"/>
      <color indexed="17"/>
      <name val="Arial"/>
      <family val="2"/>
    </font>
    <font>
      <sz val="12"/>
      <color indexed="17"/>
      <name val="Arial"/>
      <family val="0"/>
    </font>
    <font>
      <i/>
      <sz val="12"/>
      <color indexed="17"/>
      <name val="Arial"/>
      <family val="2"/>
    </font>
    <font>
      <b/>
      <sz val="14"/>
      <color indexed="17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176" fontId="10" fillId="34" borderId="13" xfId="0" applyNumberFormat="1" applyFont="1" applyFill="1" applyBorder="1" applyAlignment="1">
      <alignment horizontal="center"/>
    </xf>
    <xf numFmtId="49" fontId="15" fillId="0" borderId="14" xfId="56" applyNumberFormat="1" applyFont="1" applyFill="1" applyBorder="1" applyAlignment="1">
      <alignment horizontal="right"/>
      <protection/>
    </xf>
    <xf numFmtId="2" fontId="15" fillId="0" borderId="14" xfId="56" applyNumberFormat="1" applyFont="1" applyFill="1" applyBorder="1" applyAlignment="1">
      <alignment horizontal="right"/>
      <protection/>
    </xf>
    <xf numFmtId="1" fontId="15" fillId="0" borderId="14" xfId="56" applyNumberFormat="1" applyFont="1" applyFill="1" applyBorder="1" applyAlignment="1">
      <alignment horizontal="right"/>
      <protection/>
    </xf>
    <xf numFmtId="177" fontId="15" fillId="0" borderId="14" xfId="56" applyNumberFormat="1" applyFont="1" applyFill="1" applyBorder="1" applyAlignment="1">
      <alignment horizontal="right"/>
      <protection/>
    </xf>
    <xf numFmtId="0" fontId="15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5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17" fillId="0" borderId="0" xfId="56" applyNumberFormat="1" applyFont="1" applyFill="1">
      <alignment/>
      <protection/>
    </xf>
    <xf numFmtId="2" fontId="17" fillId="0" borderId="0" xfId="56" applyNumberFormat="1" applyFont="1" applyFill="1">
      <alignment/>
      <protection/>
    </xf>
    <xf numFmtId="177" fontId="17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17" fillId="0" borderId="0" xfId="56" applyNumberFormat="1" applyFont="1" applyFill="1">
      <alignment/>
      <protection/>
    </xf>
    <xf numFmtId="2" fontId="18" fillId="0" borderId="0" xfId="56" applyNumberFormat="1" applyFont="1" applyFill="1" applyAlignment="1">
      <alignment horizontal="center"/>
      <protection/>
    </xf>
    <xf numFmtId="0" fontId="12" fillId="35" borderId="0" xfId="0" applyFont="1" applyFill="1" applyAlignment="1">
      <alignment horizontal="center"/>
    </xf>
    <xf numFmtId="1" fontId="15" fillId="0" borderId="14" xfId="0" applyNumberFormat="1" applyFont="1" applyFill="1" applyBorder="1" applyAlignment="1">
      <alignment horizontal="right"/>
    </xf>
    <xf numFmtId="177" fontId="15" fillId="0" borderId="14" xfId="0" applyNumberFormat="1" applyFont="1" applyFill="1" applyBorder="1" applyAlignment="1">
      <alignment horizontal="right"/>
    </xf>
    <xf numFmtId="0" fontId="15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5" fillId="0" borderId="14" xfId="0" applyNumberFormat="1" applyFont="1" applyFill="1" applyBorder="1" applyAlignment="1">
      <alignment/>
    </xf>
    <xf numFmtId="177" fontId="1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177" fontId="6" fillId="33" borderId="11" xfId="0" applyNumberFormat="1" applyFont="1" applyFill="1" applyBorder="1" applyAlignment="1" applyProtection="1">
      <alignment horizontal="center"/>
      <protection locked="0"/>
    </xf>
    <xf numFmtId="169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169" fontId="6" fillId="33" borderId="16" xfId="0" applyNumberFormat="1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right"/>
    </xf>
    <xf numFmtId="172" fontId="8" fillId="0" borderId="19" xfId="0" applyNumberFormat="1" applyFont="1" applyBorder="1" applyAlignment="1">
      <alignment vertical="center"/>
    </xf>
    <xf numFmtId="179" fontId="2" fillId="0" borderId="20" xfId="0" applyNumberFormat="1" applyFont="1" applyFill="1" applyBorder="1" applyAlignment="1" applyProtection="1">
      <alignment vertical="center"/>
      <protection locked="0"/>
    </xf>
    <xf numFmtId="172" fontId="5" fillId="0" borderId="16" xfId="0" applyNumberFormat="1" applyFont="1" applyBorder="1" applyAlignment="1">
      <alignment horizontal="center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9" fillId="35" borderId="13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49" fontId="79" fillId="0" borderId="0" xfId="0" applyNumberFormat="1" applyFont="1" applyAlignment="1">
      <alignment/>
    </xf>
    <xf numFmtId="49" fontId="79" fillId="0" borderId="0" xfId="0" applyNumberFormat="1" applyFont="1" applyAlignment="1">
      <alignment horizontal="center"/>
    </xf>
    <xf numFmtId="49" fontId="80" fillId="0" borderId="0" xfId="0" applyNumberFormat="1" applyFont="1" applyAlignment="1">
      <alignment/>
    </xf>
    <xf numFmtId="49" fontId="81" fillId="0" borderId="0" xfId="0" applyNumberFormat="1" applyFont="1" applyAlignment="1">
      <alignment horizontal="right"/>
    </xf>
    <xf numFmtId="49" fontId="82" fillId="0" borderId="0" xfId="0" applyNumberFormat="1" applyFont="1" applyAlignment="1">
      <alignment horizontal="left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17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27" fillId="0" borderId="11" xfId="0" applyNumberFormat="1" applyFont="1" applyBorder="1" applyAlignment="1">
      <alignment horizontal="center" vertical="center"/>
    </xf>
    <xf numFmtId="179" fontId="27" fillId="0" borderId="12" xfId="0" applyNumberFormat="1" applyFont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center" wrapText="1"/>
      <protection locked="0"/>
    </xf>
    <xf numFmtId="0" fontId="26" fillId="0" borderId="24" xfId="0" applyFont="1" applyFill="1" applyBorder="1" applyAlignment="1" applyProtection="1">
      <alignment horizontal="center" wrapText="1"/>
      <protection locked="0"/>
    </xf>
    <xf numFmtId="179" fontId="27" fillId="0" borderId="16" xfId="0" applyNumberFormat="1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172" fontId="8" fillId="0" borderId="16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>
      <alignment horizontal="center" vertical="center"/>
    </xf>
    <xf numFmtId="0" fontId="9" fillId="33" borderId="26" xfId="0" applyFont="1" applyFill="1" applyBorder="1" applyAlignment="1" applyProtection="1">
      <alignment horizontal="center" wrapText="1"/>
      <protection locked="0"/>
    </xf>
    <xf numFmtId="0" fontId="9" fillId="33" borderId="27" xfId="0" applyFont="1" applyFill="1" applyBorder="1" applyAlignment="1" applyProtection="1">
      <alignment horizontal="center" wrapText="1"/>
      <protection locked="0"/>
    </xf>
    <xf numFmtId="0" fontId="9" fillId="33" borderId="28" xfId="0" applyFont="1" applyFill="1" applyBorder="1" applyAlignment="1" applyProtection="1">
      <alignment horizontal="center" wrapText="1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172" fontId="8" fillId="0" borderId="30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72" fontId="8" fillId="0" borderId="12" xfId="0" applyNumberFormat="1" applyFont="1" applyBorder="1" applyAlignment="1">
      <alignment horizontal="center" vertical="center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30" fillId="33" borderId="31" xfId="0" applyFont="1" applyFill="1" applyBorder="1" applyAlignment="1" applyProtection="1">
      <alignment horizontal="left" vertical="center" wrapText="1"/>
      <protection locked="0"/>
    </xf>
    <xf numFmtId="0" fontId="30" fillId="33" borderId="35" xfId="0" applyFont="1" applyFill="1" applyBorder="1" applyAlignment="1" applyProtection="1">
      <alignment horizontal="left" vertical="center" wrapText="1"/>
      <protection locked="0"/>
    </xf>
    <xf numFmtId="0" fontId="30" fillId="33" borderId="36" xfId="0" applyFont="1" applyFill="1" applyBorder="1" applyAlignment="1" applyProtection="1">
      <alignment horizontal="left" vertical="center" wrapText="1"/>
      <protection locked="0"/>
    </xf>
    <xf numFmtId="0" fontId="30" fillId="33" borderId="37" xfId="0" applyFont="1" applyFill="1" applyBorder="1" applyAlignment="1" applyProtection="1">
      <alignment horizontal="left" vertical="center" wrapText="1"/>
      <protection locked="0"/>
    </xf>
    <xf numFmtId="172" fontId="30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1" fillId="33" borderId="26" xfId="0" applyFont="1" applyFill="1" applyBorder="1" applyAlignment="1" applyProtection="1">
      <alignment horizontal="center" vertical="center"/>
      <protection/>
    </xf>
    <xf numFmtId="0" fontId="24" fillId="33" borderId="27" xfId="0" applyFont="1" applyFill="1" applyBorder="1" applyAlignment="1" applyProtection="1">
      <alignment vertical="center"/>
      <protection/>
    </xf>
    <xf numFmtId="0" fontId="24" fillId="33" borderId="28" xfId="0" applyFont="1" applyFill="1" applyBorder="1" applyAlignment="1" applyProtection="1">
      <alignment vertical="center"/>
      <protection/>
    </xf>
    <xf numFmtId="172" fontId="14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1" fillId="34" borderId="0" xfId="0" applyFont="1" applyFill="1" applyAlignment="1">
      <alignment horizontal="left"/>
    </xf>
    <xf numFmtId="0" fontId="13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06">
      <selection activeCell="C110" sqref="C110"/>
    </sheetView>
  </sheetViews>
  <sheetFormatPr defaultColWidth="9.140625" defaultRowHeight="12.75"/>
  <cols>
    <col min="2" max="2" width="9.421875" style="19" customWidth="1"/>
    <col min="3" max="3" width="6.00390625" style="20" customWidth="1"/>
    <col min="4" max="4" width="10.00390625" style="20" customWidth="1"/>
    <col min="5" max="5" width="9.00390625" style="21" customWidth="1"/>
    <col min="6" max="6" width="8.7109375" style="19" customWidth="1"/>
    <col min="7" max="16384" width="9.140625" style="19" customWidth="1"/>
  </cols>
  <sheetData>
    <row r="1" spans="2:10" ht="12.75">
      <c r="B1" s="10" t="s">
        <v>88</v>
      </c>
      <c r="C1" s="11" t="s">
        <v>81</v>
      </c>
      <c r="D1" s="24" t="s">
        <v>89</v>
      </c>
      <c r="E1" s="13" t="s">
        <v>85</v>
      </c>
      <c r="F1" s="10" t="s">
        <v>4</v>
      </c>
      <c r="G1" s="12" t="s">
        <v>82</v>
      </c>
      <c r="H1" s="10" t="s">
        <v>83</v>
      </c>
      <c r="I1" s="10" t="s">
        <v>84</v>
      </c>
      <c r="J1" s="10" t="s">
        <v>4</v>
      </c>
    </row>
    <row r="2" spans="2:10" ht="12.75">
      <c r="B2" s="14">
        <v>6.21</v>
      </c>
      <c r="C2" s="28">
        <v>6.22</v>
      </c>
      <c r="D2" s="23">
        <v>0.0008645833333333334</v>
      </c>
      <c r="E2" s="27">
        <v>0.0008666666666666666</v>
      </c>
      <c r="F2" s="14">
        <v>300</v>
      </c>
      <c r="G2" s="36">
        <v>180</v>
      </c>
      <c r="H2" s="35">
        <v>3</v>
      </c>
      <c r="I2" s="35">
        <v>4</v>
      </c>
      <c r="J2" s="17">
        <v>0</v>
      </c>
    </row>
    <row r="3" spans="2:10" ht="12.75">
      <c r="B3" s="22">
        <f>C2+0.0051</f>
        <v>6.225099999999999</v>
      </c>
      <c r="C3" s="30">
        <f aca="true" t="shared" si="0" ref="C3:C51">C4-(C$52-C$2)/50</f>
        <v>6.239600000000019</v>
      </c>
      <c r="D3" s="23">
        <f>E2+0.000000053</f>
        <v>0.0008667196666666666</v>
      </c>
      <c r="E3" s="32">
        <f aca="true" t="shared" si="1" ref="E3:E51">E4-(E$52-E$2)/50</f>
        <v>0.0008697037037037022</v>
      </c>
      <c r="F3" s="15">
        <v>299</v>
      </c>
      <c r="G3" s="45">
        <v>182</v>
      </c>
      <c r="H3" s="35">
        <v>3.06</v>
      </c>
      <c r="I3" s="35">
        <v>4.36</v>
      </c>
      <c r="J3" s="17">
        <v>1</v>
      </c>
    </row>
    <row r="4" spans="2:10" ht="12.75">
      <c r="B4" s="22">
        <f aca="true" t="shared" si="2" ref="B4:B59">C3+0.0051</f>
        <v>6.244700000000019</v>
      </c>
      <c r="C4" s="30">
        <f t="shared" si="0"/>
        <v>6.2592000000000185</v>
      </c>
      <c r="D4" s="23">
        <f aca="true" t="shared" si="3" ref="D4:D67">E3+0.000000053</f>
        <v>0.0008697567037037021</v>
      </c>
      <c r="E4" s="32">
        <f t="shared" si="1"/>
        <v>0.0008727407407407393</v>
      </c>
      <c r="F4" s="15">
        <v>298</v>
      </c>
      <c r="G4" s="45">
        <v>185</v>
      </c>
      <c r="H4" s="35">
        <v>3.12</v>
      </c>
      <c r="I4" s="35">
        <v>4.73</v>
      </c>
      <c r="J4" s="17">
        <v>2</v>
      </c>
    </row>
    <row r="5" spans="2:10" ht="12.75">
      <c r="B5" s="22">
        <f t="shared" si="2"/>
        <v>6.264300000000018</v>
      </c>
      <c r="C5" s="30">
        <f t="shared" si="0"/>
        <v>6.278800000000018</v>
      </c>
      <c r="D5" s="23">
        <f t="shared" si="3"/>
        <v>0.0008727937407407392</v>
      </c>
      <c r="E5" s="32">
        <f t="shared" si="1"/>
        <v>0.0008757777777777763</v>
      </c>
      <c r="F5" s="15">
        <v>297</v>
      </c>
      <c r="G5" s="45">
        <f>G4+2</f>
        <v>187</v>
      </c>
      <c r="H5" s="35">
        <v>3.17</v>
      </c>
      <c r="I5" s="35">
        <v>5.09</v>
      </c>
      <c r="J5" s="17">
        <v>3</v>
      </c>
    </row>
    <row r="6" spans="2:10" ht="12.75">
      <c r="B6" s="22">
        <f t="shared" si="2"/>
        <v>6.283900000000018</v>
      </c>
      <c r="C6" s="30">
        <f t="shared" si="0"/>
        <v>6.298400000000018</v>
      </c>
      <c r="D6" s="23">
        <f t="shared" si="3"/>
        <v>0.0008758307777777763</v>
      </c>
      <c r="E6" s="32">
        <f t="shared" si="1"/>
        <v>0.0008788148148148134</v>
      </c>
      <c r="F6" s="15">
        <v>296</v>
      </c>
      <c r="G6" s="45">
        <f aca="true" t="shared" si="4" ref="G6:G12">G5+2</f>
        <v>189</v>
      </c>
      <c r="H6" s="35">
        <v>3.23</v>
      </c>
      <c r="I6" s="35">
        <v>5.46</v>
      </c>
      <c r="J6" s="17">
        <v>4</v>
      </c>
    </row>
    <row r="7" spans="2:10" ht="12.75">
      <c r="B7" s="22">
        <f t="shared" si="2"/>
        <v>6.303500000000017</v>
      </c>
      <c r="C7" s="30">
        <f t="shared" si="0"/>
        <v>6.318000000000017</v>
      </c>
      <c r="D7" s="23">
        <f t="shared" si="3"/>
        <v>0.0008788678148148134</v>
      </c>
      <c r="E7" s="32">
        <f t="shared" si="1"/>
        <v>0.0008818518518518505</v>
      </c>
      <c r="F7" s="15">
        <v>295</v>
      </c>
      <c r="G7" s="45">
        <v>192</v>
      </c>
      <c r="H7" s="35">
        <v>3.29</v>
      </c>
      <c r="I7" s="35">
        <v>5.82</v>
      </c>
      <c r="J7" s="17">
        <v>5</v>
      </c>
    </row>
    <row r="8" spans="2:10" ht="12.75">
      <c r="B8" s="22">
        <f t="shared" si="2"/>
        <v>6.323100000000017</v>
      </c>
      <c r="C8" s="30">
        <f t="shared" si="0"/>
        <v>6.337600000000017</v>
      </c>
      <c r="D8" s="23">
        <f t="shared" si="3"/>
        <v>0.0008819048518518504</v>
      </c>
      <c r="E8" s="32">
        <f t="shared" si="1"/>
        <v>0.0008848888888888875</v>
      </c>
      <c r="F8" s="15">
        <v>294</v>
      </c>
      <c r="G8" s="45">
        <f t="shared" si="4"/>
        <v>194</v>
      </c>
      <c r="H8" s="35">
        <v>3.35</v>
      </c>
      <c r="I8" s="35">
        <v>6.19</v>
      </c>
      <c r="J8" s="17">
        <v>6</v>
      </c>
    </row>
    <row r="9" spans="2:10" ht="12.75">
      <c r="B9" s="22">
        <f t="shared" si="2"/>
        <v>6.342700000000017</v>
      </c>
      <c r="C9" s="30">
        <f t="shared" si="0"/>
        <v>6.357200000000017</v>
      </c>
      <c r="D9" s="23">
        <f t="shared" si="3"/>
        <v>0.0008849418888888875</v>
      </c>
      <c r="E9" s="32">
        <f t="shared" si="1"/>
        <v>0.0008879259259259246</v>
      </c>
      <c r="F9" s="15">
        <v>293</v>
      </c>
      <c r="G9" s="45">
        <f t="shared" si="4"/>
        <v>196</v>
      </c>
      <c r="H9" s="35">
        <v>3.4</v>
      </c>
      <c r="I9" s="35">
        <v>6.55</v>
      </c>
      <c r="J9" s="17">
        <v>7</v>
      </c>
    </row>
    <row r="10" spans="2:10" ht="12.75">
      <c r="B10" s="22">
        <f t="shared" si="2"/>
        <v>6.362300000000016</v>
      </c>
      <c r="C10" s="30">
        <f t="shared" si="0"/>
        <v>6.376800000000016</v>
      </c>
      <c r="D10" s="23">
        <f t="shared" si="3"/>
        <v>0.0008879789259259246</v>
      </c>
      <c r="E10" s="32">
        <f t="shared" si="1"/>
        <v>0.0008909629629629617</v>
      </c>
      <c r="F10" s="15">
        <v>292</v>
      </c>
      <c r="G10" s="45">
        <v>199</v>
      </c>
      <c r="H10" s="35">
        <v>3.46</v>
      </c>
      <c r="I10" s="35">
        <v>6.92</v>
      </c>
      <c r="J10" s="17">
        <v>8</v>
      </c>
    </row>
    <row r="11" spans="2:10" ht="12.75">
      <c r="B11" s="22">
        <f t="shared" si="2"/>
        <v>6.381900000000016</v>
      </c>
      <c r="C11" s="30">
        <f t="shared" si="0"/>
        <v>6.396400000000016</v>
      </c>
      <c r="D11" s="23">
        <f>E10+0.000000053</f>
        <v>0.0008910159629629616</v>
      </c>
      <c r="E11" s="32">
        <f t="shared" si="1"/>
        <v>0.0008939999999999987</v>
      </c>
      <c r="F11" s="15">
        <v>291</v>
      </c>
      <c r="G11" s="45">
        <f t="shared" si="4"/>
        <v>201</v>
      </c>
      <c r="H11" s="35">
        <v>3.52</v>
      </c>
      <c r="I11" s="35">
        <v>7.28</v>
      </c>
      <c r="J11" s="17">
        <v>9</v>
      </c>
    </row>
    <row r="12" spans="2:10" ht="12.75">
      <c r="B12" s="22">
        <f t="shared" si="2"/>
        <v>6.4015000000000155</v>
      </c>
      <c r="C12" s="30">
        <f t="shared" si="0"/>
        <v>6.4160000000000155</v>
      </c>
      <c r="D12" s="23">
        <f t="shared" si="3"/>
        <v>0.0008940529999999987</v>
      </c>
      <c r="E12" s="32">
        <f t="shared" si="1"/>
        <v>0.0008970370370370358</v>
      </c>
      <c r="F12" s="15">
        <v>290</v>
      </c>
      <c r="G12" s="45">
        <f t="shared" si="4"/>
        <v>203</v>
      </c>
      <c r="H12" s="35">
        <v>3.58</v>
      </c>
      <c r="I12" s="35">
        <v>7.65</v>
      </c>
      <c r="J12" s="17">
        <v>10</v>
      </c>
    </row>
    <row r="13" spans="2:10" ht="12.75">
      <c r="B13" s="22">
        <f t="shared" si="2"/>
        <v>6.421100000000015</v>
      </c>
      <c r="C13" s="30">
        <f t="shared" si="0"/>
        <v>6.435600000000015</v>
      </c>
      <c r="D13" s="23">
        <f t="shared" si="3"/>
        <v>0.0008970900370370358</v>
      </c>
      <c r="E13" s="32">
        <f t="shared" si="1"/>
        <v>0.0009000740740740729</v>
      </c>
      <c r="F13" s="15">
        <v>289</v>
      </c>
      <c r="G13" s="45">
        <v>206</v>
      </c>
      <c r="H13" s="35">
        <v>3.63</v>
      </c>
      <c r="I13" s="35">
        <v>8.01</v>
      </c>
      <c r="J13" s="17">
        <v>11</v>
      </c>
    </row>
    <row r="14" spans="2:10" ht="12.75">
      <c r="B14" s="22">
        <f t="shared" si="2"/>
        <v>6.440700000000015</v>
      </c>
      <c r="C14" s="30">
        <f t="shared" si="0"/>
        <v>6.455200000000015</v>
      </c>
      <c r="D14" s="23">
        <f t="shared" si="3"/>
        <v>0.0009001270740740729</v>
      </c>
      <c r="E14" s="32">
        <f t="shared" si="1"/>
        <v>0.00090311111111111</v>
      </c>
      <c r="F14" s="15">
        <v>288</v>
      </c>
      <c r="G14" s="45">
        <f aca="true" t="shared" si="5" ref="G14:G77">G13+2</f>
        <v>208</v>
      </c>
      <c r="H14" s="35">
        <v>3.69</v>
      </c>
      <c r="I14" s="35">
        <v>8.38</v>
      </c>
      <c r="J14" s="17">
        <v>12</v>
      </c>
    </row>
    <row r="15" spans="2:10" ht="12.75">
      <c r="B15" s="22">
        <f t="shared" si="2"/>
        <v>6.460300000000014</v>
      </c>
      <c r="C15" s="30">
        <f t="shared" si="0"/>
        <v>6.474800000000014</v>
      </c>
      <c r="D15" s="23">
        <f t="shared" si="3"/>
        <v>0.0009031641111111099</v>
      </c>
      <c r="E15" s="32">
        <f t="shared" si="1"/>
        <v>0.000906148148148147</v>
      </c>
      <c r="F15" s="15">
        <v>287</v>
      </c>
      <c r="G15" s="45">
        <f t="shared" si="5"/>
        <v>210</v>
      </c>
      <c r="H15" s="35">
        <v>3.75</v>
      </c>
      <c r="I15" s="35">
        <v>8.74</v>
      </c>
      <c r="J15" s="17">
        <v>13</v>
      </c>
    </row>
    <row r="16" spans="2:10" ht="12.75">
      <c r="B16" s="22">
        <f>C15+0.0051</f>
        <v>6.479900000000014</v>
      </c>
      <c r="C16" s="30">
        <f t="shared" si="0"/>
        <v>6.494400000000014</v>
      </c>
      <c r="D16" s="23">
        <f>E15+0.000000053</f>
        <v>0.000906201148148147</v>
      </c>
      <c r="E16" s="32">
        <f t="shared" si="1"/>
        <v>0.0009091851851851841</v>
      </c>
      <c r="F16" s="15">
        <v>286</v>
      </c>
      <c r="G16" s="45">
        <v>213</v>
      </c>
      <c r="H16" s="35">
        <v>3.81</v>
      </c>
      <c r="I16" s="35">
        <v>9.11</v>
      </c>
      <c r="J16" s="17">
        <v>14</v>
      </c>
    </row>
    <row r="17" spans="2:10" ht="12.75">
      <c r="B17" s="22">
        <f t="shared" si="2"/>
        <v>6.499500000000014</v>
      </c>
      <c r="C17" s="30">
        <f t="shared" si="0"/>
        <v>6.514000000000014</v>
      </c>
      <c r="D17" s="23">
        <f t="shared" si="3"/>
        <v>0.0009092381851851841</v>
      </c>
      <c r="E17" s="32">
        <f t="shared" si="1"/>
        <v>0.0009122222222222212</v>
      </c>
      <c r="F17" s="15">
        <v>285</v>
      </c>
      <c r="G17" s="45">
        <f t="shared" si="5"/>
        <v>215</v>
      </c>
      <c r="H17" s="35">
        <v>3.86</v>
      </c>
      <c r="I17" s="35">
        <v>9.47</v>
      </c>
      <c r="J17" s="17">
        <v>15</v>
      </c>
    </row>
    <row r="18" spans="2:10" ht="12.75">
      <c r="B18" s="22">
        <f t="shared" si="2"/>
        <v>6.519100000000013</v>
      </c>
      <c r="C18" s="30">
        <f t="shared" si="0"/>
        <v>6.533600000000013</v>
      </c>
      <c r="D18" s="23">
        <f t="shared" si="3"/>
        <v>0.0009122752222222211</v>
      </c>
      <c r="E18" s="32">
        <f t="shared" si="1"/>
        <v>0.0009152592592592582</v>
      </c>
      <c r="F18" s="15">
        <v>284</v>
      </c>
      <c r="G18" s="45">
        <f t="shared" si="5"/>
        <v>217</v>
      </c>
      <c r="H18" s="35">
        <v>3.92</v>
      </c>
      <c r="I18" s="35">
        <v>9.84</v>
      </c>
      <c r="J18" s="17">
        <v>16</v>
      </c>
    </row>
    <row r="19" spans="2:10" ht="12.75">
      <c r="B19" s="22">
        <f t="shared" si="2"/>
        <v>6.538700000000013</v>
      </c>
      <c r="C19" s="30">
        <f t="shared" si="0"/>
        <v>6.553200000000013</v>
      </c>
      <c r="D19" s="23">
        <f t="shared" si="3"/>
        <v>0.0009153122592592582</v>
      </c>
      <c r="E19" s="32">
        <f t="shared" si="1"/>
        <v>0.0009182962962962953</v>
      </c>
      <c r="F19" s="15">
        <v>283</v>
      </c>
      <c r="G19" s="45">
        <v>220</v>
      </c>
      <c r="H19" s="35">
        <v>3.98</v>
      </c>
      <c r="I19" s="35">
        <v>10.2</v>
      </c>
      <c r="J19" s="17">
        <v>17</v>
      </c>
    </row>
    <row r="20" spans="2:10" ht="12.75">
      <c r="B20" s="22">
        <f t="shared" si="2"/>
        <v>6.5583000000000125</v>
      </c>
      <c r="C20" s="30">
        <f t="shared" si="0"/>
        <v>6.572800000000012</v>
      </c>
      <c r="D20" s="23">
        <f t="shared" si="3"/>
        <v>0.0009183492962962953</v>
      </c>
      <c r="E20" s="32">
        <f t="shared" si="1"/>
        <v>0.0009213333333333324</v>
      </c>
      <c r="F20" s="15">
        <v>282</v>
      </c>
      <c r="G20" s="45">
        <f t="shared" si="5"/>
        <v>222</v>
      </c>
      <c r="H20" s="35">
        <v>4.04</v>
      </c>
      <c r="I20" s="35">
        <v>10.57</v>
      </c>
      <c r="J20" s="17">
        <v>18</v>
      </c>
    </row>
    <row r="21" spans="2:10" ht="12.75">
      <c r="B21" s="22">
        <f t="shared" si="2"/>
        <v>6.577900000000012</v>
      </c>
      <c r="C21" s="30">
        <f t="shared" si="0"/>
        <v>6.592400000000012</v>
      </c>
      <c r="D21" s="23">
        <f>E20+0.000000052</f>
        <v>0.0009213853333333323</v>
      </c>
      <c r="E21" s="32">
        <f t="shared" si="1"/>
        <v>0.0009243703703703695</v>
      </c>
      <c r="F21" s="15">
        <v>281</v>
      </c>
      <c r="G21" s="45">
        <f t="shared" si="5"/>
        <v>224</v>
      </c>
      <c r="H21" s="35">
        <v>4.09</v>
      </c>
      <c r="I21" s="35">
        <v>10.93</v>
      </c>
      <c r="J21" s="17">
        <v>19</v>
      </c>
    </row>
    <row r="22" spans="2:10" ht="12.75">
      <c r="B22" s="22">
        <f t="shared" si="2"/>
        <v>6.597500000000012</v>
      </c>
      <c r="C22" s="30">
        <f t="shared" si="0"/>
        <v>6.612000000000012</v>
      </c>
      <c r="D22" s="23">
        <f>E21+0.000000069</f>
        <v>0.0009244393703703695</v>
      </c>
      <c r="E22" s="32">
        <f t="shared" si="1"/>
        <v>0.0009274074074074065</v>
      </c>
      <c r="F22" s="15">
        <v>280</v>
      </c>
      <c r="G22" s="45">
        <v>227</v>
      </c>
      <c r="H22" s="35">
        <v>4.15</v>
      </c>
      <c r="I22" s="35">
        <v>11.3</v>
      </c>
      <c r="J22" s="17">
        <v>20</v>
      </c>
    </row>
    <row r="23" spans="2:10" ht="12.75">
      <c r="B23" s="22">
        <f t="shared" si="2"/>
        <v>6.617100000000011</v>
      </c>
      <c r="C23" s="30">
        <f t="shared" si="0"/>
        <v>6.631600000000011</v>
      </c>
      <c r="D23" s="23">
        <f t="shared" si="3"/>
        <v>0.0009274604074074065</v>
      </c>
      <c r="E23" s="32">
        <f t="shared" si="1"/>
        <v>0.0009304444444444436</v>
      </c>
      <c r="F23" s="15">
        <v>279</v>
      </c>
      <c r="G23" s="45">
        <f t="shared" si="5"/>
        <v>229</v>
      </c>
      <c r="H23" s="35">
        <v>4.21</v>
      </c>
      <c r="I23" s="35">
        <v>11.66</v>
      </c>
      <c r="J23" s="17">
        <v>21</v>
      </c>
    </row>
    <row r="24" spans="2:10" ht="12.75">
      <c r="B24" s="22">
        <f t="shared" si="2"/>
        <v>6.636700000000011</v>
      </c>
      <c r="C24" s="30">
        <f t="shared" si="0"/>
        <v>6.651200000000011</v>
      </c>
      <c r="D24" s="23">
        <f t="shared" si="3"/>
        <v>0.0009304974444444436</v>
      </c>
      <c r="E24" s="32">
        <f t="shared" si="1"/>
        <v>0.0009334814814814807</v>
      </c>
      <c r="F24" s="15">
        <v>278</v>
      </c>
      <c r="G24" s="45">
        <f t="shared" si="5"/>
        <v>231</v>
      </c>
      <c r="H24" s="35">
        <v>4.27</v>
      </c>
      <c r="I24" s="35">
        <v>12.03</v>
      </c>
      <c r="J24" s="17">
        <v>22</v>
      </c>
    </row>
    <row r="25" spans="2:10" ht="12.75">
      <c r="B25" s="22">
        <f t="shared" si="2"/>
        <v>6.6563000000000105</v>
      </c>
      <c r="C25" s="30">
        <f t="shared" si="0"/>
        <v>6.6708000000000105</v>
      </c>
      <c r="D25" s="23">
        <f t="shared" si="3"/>
        <v>0.0009335344814814806</v>
      </c>
      <c r="E25" s="32">
        <f t="shared" si="1"/>
        <v>0.0009365185185185177</v>
      </c>
      <c r="F25" s="15">
        <v>277</v>
      </c>
      <c r="G25" s="45">
        <v>234</v>
      </c>
      <c r="H25" s="35">
        <v>4.32</v>
      </c>
      <c r="I25" s="35">
        <v>12.39</v>
      </c>
      <c r="J25" s="17">
        <v>23</v>
      </c>
    </row>
    <row r="26" spans="2:10" ht="12.75">
      <c r="B26" s="22">
        <f t="shared" si="2"/>
        <v>6.67590000000001</v>
      </c>
      <c r="C26" s="30">
        <f t="shared" si="0"/>
        <v>6.69040000000001</v>
      </c>
      <c r="D26" s="23">
        <f>E25+0.000000069</f>
        <v>0.0009365875185185177</v>
      </c>
      <c r="E26" s="32">
        <f t="shared" si="1"/>
        <v>0.0009395555555555548</v>
      </c>
      <c r="F26" s="15">
        <v>276</v>
      </c>
      <c r="G26" s="45">
        <f t="shared" si="5"/>
        <v>236</v>
      </c>
      <c r="H26" s="35">
        <v>4.38</v>
      </c>
      <c r="I26" s="35">
        <v>12.76</v>
      </c>
      <c r="J26" s="17">
        <v>24</v>
      </c>
    </row>
    <row r="27" spans="2:10" ht="12.75">
      <c r="B27" s="22">
        <f t="shared" si="2"/>
        <v>6.69550000000001</v>
      </c>
      <c r="C27" s="30">
        <f t="shared" si="0"/>
        <v>6.71000000000001</v>
      </c>
      <c r="D27" s="23">
        <f>E26+0.000000052</f>
        <v>0.0009396075555555548</v>
      </c>
      <c r="E27" s="32">
        <f t="shared" si="1"/>
        <v>0.0009425925925925919</v>
      </c>
      <c r="F27" s="15">
        <v>275</v>
      </c>
      <c r="G27" s="45">
        <v>239</v>
      </c>
      <c r="H27" s="35">
        <v>4.44</v>
      </c>
      <c r="I27" s="35">
        <v>13.12</v>
      </c>
      <c r="J27" s="17">
        <v>25</v>
      </c>
    </row>
    <row r="28" spans="2:10" ht="12.75">
      <c r="B28" s="22">
        <f>C27+0.0051</f>
        <v>6.715100000000009</v>
      </c>
      <c r="C28" s="30">
        <f t="shared" si="0"/>
        <v>6.729600000000009</v>
      </c>
      <c r="D28" s="23">
        <f>E27+0.000000052</f>
        <v>0.0009426445925925918</v>
      </c>
      <c r="E28" s="32">
        <f t="shared" si="1"/>
        <v>0.000945629629629629</v>
      </c>
      <c r="F28" s="15">
        <v>274</v>
      </c>
      <c r="G28" s="45">
        <f t="shared" si="5"/>
        <v>241</v>
      </c>
      <c r="H28" s="35">
        <v>4.5</v>
      </c>
      <c r="I28" s="35">
        <v>13.48</v>
      </c>
      <c r="J28" s="17">
        <v>26</v>
      </c>
    </row>
    <row r="29" spans="2:10" ht="12.75">
      <c r="B29" s="22">
        <f t="shared" si="2"/>
        <v>6.734700000000009</v>
      </c>
      <c r="C29" s="30">
        <f t="shared" si="0"/>
        <v>6.749200000000009</v>
      </c>
      <c r="D29" s="23">
        <f t="shared" si="3"/>
        <v>0.0009456826296296289</v>
      </c>
      <c r="E29" s="32">
        <f t="shared" si="1"/>
        <v>0.000948666666666666</v>
      </c>
      <c r="F29" s="15">
        <v>273</v>
      </c>
      <c r="G29" s="45">
        <f t="shared" si="5"/>
        <v>243</v>
      </c>
      <c r="H29" s="35">
        <v>4.56</v>
      </c>
      <c r="I29" s="35">
        <v>13.85</v>
      </c>
      <c r="J29" s="17">
        <v>27</v>
      </c>
    </row>
    <row r="30" spans="2:10" ht="12.75">
      <c r="B30" s="22">
        <f t="shared" si="2"/>
        <v>6.754300000000009</v>
      </c>
      <c r="C30" s="30">
        <f t="shared" si="0"/>
        <v>6.768800000000009</v>
      </c>
      <c r="D30" s="23">
        <f t="shared" si="3"/>
        <v>0.000948719666666666</v>
      </c>
      <c r="E30" s="32">
        <f t="shared" si="1"/>
        <v>0.0009517037037037031</v>
      </c>
      <c r="F30" s="15">
        <v>272</v>
      </c>
      <c r="G30" s="45">
        <v>246</v>
      </c>
      <c r="H30" s="35">
        <v>4.61</v>
      </c>
      <c r="I30" s="35">
        <v>14.21</v>
      </c>
      <c r="J30" s="17">
        <v>28</v>
      </c>
    </row>
    <row r="31" spans="2:10" ht="12.75">
      <c r="B31" s="22">
        <f t="shared" si="2"/>
        <v>6.773900000000008</v>
      </c>
      <c r="C31" s="30">
        <f t="shared" si="0"/>
        <v>6.788400000000008</v>
      </c>
      <c r="D31" s="23">
        <f t="shared" si="3"/>
        <v>0.0009517567037037031</v>
      </c>
      <c r="E31" s="32">
        <f t="shared" si="1"/>
        <v>0.0009547407407407402</v>
      </c>
      <c r="F31" s="15">
        <v>271</v>
      </c>
      <c r="G31" s="45">
        <f t="shared" si="5"/>
        <v>248</v>
      </c>
      <c r="H31" s="35">
        <v>4.67</v>
      </c>
      <c r="I31" s="35">
        <v>14.58</v>
      </c>
      <c r="J31" s="17">
        <v>29</v>
      </c>
    </row>
    <row r="32" spans="2:10" ht="12.75">
      <c r="B32" s="22">
        <f t="shared" si="2"/>
        <v>6.793500000000008</v>
      </c>
      <c r="C32" s="30">
        <f t="shared" si="0"/>
        <v>6.808000000000008</v>
      </c>
      <c r="D32" s="23">
        <f t="shared" si="3"/>
        <v>0.0009547937407407401</v>
      </c>
      <c r="E32" s="32">
        <f t="shared" si="1"/>
        <v>0.0009577777777777772</v>
      </c>
      <c r="F32" s="15">
        <v>270</v>
      </c>
      <c r="G32" s="45">
        <f t="shared" si="5"/>
        <v>250</v>
      </c>
      <c r="H32" s="35">
        <v>4.73</v>
      </c>
      <c r="I32" s="35">
        <v>14.94</v>
      </c>
      <c r="J32" s="17">
        <v>30</v>
      </c>
    </row>
    <row r="33" spans="2:10" ht="12.75">
      <c r="B33" s="22">
        <f t="shared" si="2"/>
        <v>6.8131000000000075</v>
      </c>
      <c r="C33" s="30">
        <f t="shared" si="0"/>
        <v>6.827600000000007</v>
      </c>
      <c r="D33" s="23">
        <f>E32+0.000000052</f>
        <v>0.0009578297777777772</v>
      </c>
      <c r="E33" s="32">
        <f t="shared" si="1"/>
        <v>0.0009608148148148143</v>
      </c>
      <c r="F33" s="15">
        <v>269</v>
      </c>
      <c r="G33" s="45">
        <v>253</v>
      </c>
      <c r="H33" s="35">
        <v>4.79</v>
      </c>
      <c r="I33" s="35">
        <v>15.31</v>
      </c>
      <c r="J33" s="17">
        <v>31</v>
      </c>
    </row>
    <row r="34" spans="2:10" ht="12.75">
      <c r="B34" s="22">
        <f t="shared" si="2"/>
        <v>6.832700000000007</v>
      </c>
      <c r="C34" s="30">
        <f t="shared" si="0"/>
        <v>6.847200000000007</v>
      </c>
      <c r="D34" s="23">
        <f>E33+0.000000052</f>
        <v>0.0009608668148148143</v>
      </c>
      <c r="E34" s="32">
        <f t="shared" si="1"/>
        <v>0.0009638518518518514</v>
      </c>
      <c r="F34" s="15">
        <v>268</v>
      </c>
      <c r="G34" s="45">
        <f t="shared" si="5"/>
        <v>255</v>
      </c>
      <c r="H34" s="35">
        <v>4.84</v>
      </c>
      <c r="I34" s="35">
        <v>15.67</v>
      </c>
      <c r="J34" s="17">
        <v>32</v>
      </c>
    </row>
    <row r="35" spans="2:10" ht="12.75">
      <c r="B35" s="22">
        <f t="shared" si="2"/>
        <v>6.852300000000007</v>
      </c>
      <c r="C35" s="30">
        <f t="shared" si="0"/>
        <v>6.866800000000007</v>
      </c>
      <c r="D35" s="23">
        <f t="shared" si="3"/>
        <v>0.0009639048518518513</v>
      </c>
      <c r="E35" s="32">
        <f t="shared" si="1"/>
        <v>0.0009668888888888884</v>
      </c>
      <c r="F35" s="15">
        <v>267</v>
      </c>
      <c r="G35" s="45">
        <f t="shared" si="5"/>
        <v>257</v>
      </c>
      <c r="H35" s="35">
        <v>4.9</v>
      </c>
      <c r="I35" s="35">
        <v>16.04</v>
      </c>
      <c r="J35" s="17">
        <v>33</v>
      </c>
    </row>
    <row r="36" spans="2:10" ht="12.75">
      <c r="B36" s="22">
        <f t="shared" si="2"/>
        <v>6.871900000000006</v>
      </c>
      <c r="C36" s="30">
        <f t="shared" si="0"/>
        <v>6.886400000000006</v>
      </c>
      <c r="D36" s="23">
        <f t="shared" si="3"/>
        <v>0.0009669418888888884</v>
      </c>
      <c r="E36" s="32">
        <f t="shared" si="1"/>
        <v>0.0009699259259259255</v>
      </c>
      <c r="F36" s="15">
        <v>266</v>
      </c>
      <c r="G36" s="45">
        <v>260</v>
      </c>
      <c r="H36" s="35">
        <v>4.96</v>
      </c>
      <c r="I36" s="35">
        <v>16.4</v>
      </c>
      <c r="J36" s="17">
        <v>34</v>
      </c>
    </row>
    <row r="37" spans="2:10" ht="12.75">
      <c r="B37" s="22">
        <f t="shared" si="2"/>
        <v>6.891500000000006</v>
      </c>
      <c r="C37" s="30">
        <f t="shared" si="0"/>
        <v>6.906000000000006</v>
      </c>
      <c r="D37" s="23">
        <f t="shared" si="3"/>
        <v>0.0009699789259259255</v>
      </c>
      <c r="E37" s="32">
        <f t="shared" si="1"/>
        <v>0.0009729629629629626</v>
      </c>
      <c r="F37" s="15">
        <v>265</v>
      </c>
      <c r="G37" s="45">
        <f t="shared" si="5"/>
        <v>262</v>
      </c>
      <c r="H37" s="35">
        <v>5.02</v>
      </c>
      <c r="I37" s="35">
        <v>16.77</v>
      </c>
      <c r="J37" s="17">
        <v>35</v>
      </c>
    </row>
    <row r="38" spans="2:10" ht="12.75">
      <c r="B38" s="22">
        <f t="shared" si="2"/>
        <v>6.911100000000006</v>
      </c>
      <c r="C38" s="30">
        <f t="shared" si="0"/>
        <v>6.9256000000000055</v>
      </c>
      <c r="D38" s="23">
        <f t="shared" si="3"/>
        <v>0.0009730159629629626</v>
      </c>
      <c r="E38" s="32">
        <f t="shared" si="1"/>
        <v>0.0009759999999999997</v>
      </c>
      <c r="F38" s="15">
        <v>264</v>
      </c>
      <c r="G38" s="45">
        <f t="shared" si="5"/>
        <v>264</v>
      </c>
      <c r="H38" s="35">
        <v>5.07</v>
      </c>
      <c r="I38" s="35">
        <v>17.13</v>
      </c>
      <c r="J38" s="17">
        <v>36</v>
      </c>
    </row>
    <row r="39" spans="2:10" ht="12.75">
      <c r="B39" s="22">
        <f t="shared" si="2"/>
        <v>6.930700000000005</v>
      </c>
      <c r="C39" s="30">
        <f t="shared" si="0"/>
        <v>6.945200000000005</v>
      </c>
      <c r="D39" s="23">
        <f>E38+0.000000052</f>
        <v>0.0009760519999999996</v>
      </c>
      <c r="E39" s="32">
        <f t="shared" si="1"/>
        <v>0.0009790370370370367</v>
      </c>
      <c r="F39" s="15">
        <v>263</v>
      </c>
      <c r="G39" s="45">
        <v>267</v>
      </c>
      <c r="H39" s="35">
        <v>5.13</v>
      </c>
      <c r="I39" s="35">
        <v>17.5</v>
      </c>
      <c r="J39" s="17">
        <v>37</v>
      </c>
    </row>
    <row r="40" spans="2:10" ht="12.75">
      <c r="B40" s="22">
        <f t="shared" si="2"/>
        <v>6.950300000000005</v>
      </c>
      <c r="C40" s="30">
        <f t="shared" si="0"/>
        <v>6.964800000000005</v>
      </c>
      <c r="D40" s="23">
        <f>E39+0.000000052</f>
        <v>0.0009790890370370367</v>
      </c>
      <c r="E40" s="32">
        <f t="shared" si="1"/>
        <v>0.0009820740740740738</v>
      </c>
      <c r="F40" s="15">
        <v>262</v>
      </c>
      <c r="G40" s="45">
        <f t="shared" si="5"/>
        <v>269</v>
      </c>
      <c r="H40" s="35">
        <v>5.19</v>
      </c>
      <c r="I40" s="35">
        <v>17.86</v>
      </c>
      <c r="J40" s="17">
        <v>38</v>
      </c>
    </row>
    <row r="41" spans="2:10" ht="12.75">
      <c r="B41" s="22">
        <f>C40+0.0051</f>
        <v>6.969900000000004</v>
      </c>
      <c r="C41" s="30">
        <f t="shared" si="0"/>
        <v>6.984400000000004</v>
      </c>
      <c r="D41" s="23">
        <f t="shared" si="3"/>
        <v>0.0009821270740740739</v>
      </c>
      <c r="E41" s="32">
        <f t="shared" si="1"/>
        <v>0.0009851111111111109</v>
      </c>
      <c r="F41" s="15">
        <v>261</v>
      </c>
      <c r="G41" s="45">
        <f t="shared" si="5"/>
        <v>271</v>
      </c>
      <c r="H41" s="35">
        <v>5.25</v>
      </c>
      <c r="I41" s="35">
        <v>18.23</v>
      </c>
      <c r="J41" s="17">
        <v>39</v>
      </c>
    </row>
    <row r="42" spans="2:10" ht="12.75">
      <c r="B42" s="22">
        <f t="shared" si="2"/>
        <v>6.989500000000004</v>
      </c>
      <c r="C42" s="30">
        <f t="shared" si="0"/>
        <v>7.004000000000004</v>
      </c>
      <c r="D42" s="23">
        <f t="shared" si="3"/>
        <v>0.000985164111111111</v>
      </c>
      <c r="E42" s="32">
        <f t="shared" si="1"/>
        <v>0.000988148148148148</v>
      </c>
      <c r="F42" s="15">
        <v>260</v>
      </c>
      <c r="G42" s="45">
        <v>274</v>
      </c>
      <c r="H42" s="35">
        <v>5.3</v>
      </c>
      <c r="I42" s="35">
        <v>18.59</v>
      </c>
      <c r="J42" s="17">
        <v>40</v>
      </c>
    </row>
    <row r="43" spans="2:10" ht="12.75">
      <c r="B43" s="22">
        <f t="shared" si="2"/>
        <v>7.009100000000004</v>
      </c>
      <c r="C43" s="30">
        <f t="shared" si="0"/>
        <v>7.023600000000004</v>
      </c>
      <c r="D43" s="23">
        <f t="shared" si="3"/>
        <v>0.000988201148148148</v>
      </c>
      <c r="E43" s="32">
        <f t="shared" si="1"/>
        <v>0.000991185185185185</v>
      </c>
      <c r="F43" s="15">
        <v>259</v>
      </c>
      <c r="G43" s="45">
        <f t="shared" si="5"/>
        <v>276</v>
      </c>
      <c r="H43" s="35">
        <v>5.36</v>
      </c>
      <c r="I43" s="35">
        <v>18.96</v>
      </c>
      <c r="J43" s="17">
        <v>41</v>
      </c>
    </row>
    <row r="44" spans="2:10" ht="12.75">
      <c r="B44" s="22">
        <f t="shared" si="2"/>
        <v>7.028700000000003</v>
      </c>
      <c r="C44" s="30">
        <f t="shared" si="0"/>
        <v>7.043200000000003</v>
      </c>
      <c r="D44" s="23">
        <f t="shared" si="3"/>
        <v>0.000991238185185185</v>
      </c>
      <c r="E44" s="32">
        <f t="shared" si="1"/>
        <v>0.000994222222222222</v>
      </c>
      <c r="F44" s="15">
        <v>258</v>
      </c>
      <c r="G44" s="45">
        <f t="shared" si="5"/>
        <v>278</v>
      </c>
      <c r="H44" s="35">
        <v>5.42</v>
      </c>
      <c r="I44" s="35">
        <v>19.32</v>
      </c>
      <c r="J44" s="17">
        <v>42</v>
      </c>
    </row>
    <row r="45" spans="2:10" ht="12.75">
      <c r="B45" s="22">
        <f t="shared" si="2"/>
        <v>7.048300000000003</v>
      </c>
      <c r="C45" s="30">
        <f t="shared" si="0"/>
        <v>7.062800000000003</v>
      </c>
      <c r="D45" s="23">
        <f>E44+0.000000052</f>
        <v>0.000994274222222222</v>
      </c>
      <c r="E45" s="32">
        <f t="shared" si="1"/>
        <v>0.0009972592592592591</v>
      </c>
      <c r="F45" s="15">
        <v>257</v>
      </c>
      <c r="G45" s="45">
        <v>281</v>
      </c>
      <c r="H45" s="35">
        <v>5.48</v>
      </c>
      <c r="I45" s="35">
        <v>19.69</v>
      </c>
      <c r="J45" s="17">
        <v>43</v>
      </c>
    </row>
    <row r="46" spans="2:10" ht="12.75">
      <c r="B46" s="22">
        <f t="shared" si="2"/>
        <v>7.0679000000000025</v>
      </c>
      <c r="C46" s="30">
        <f t="shared" si="0"/>
        <v>7.0824000000000025</v>
      </c>
      <c r="D46" s="23">
        <f>E45+0.000000052</f>
        <v>0.000997311259259259</v>
      </c>
      <c r="E46" s="32">
        <f t="shared" si="1"/>
        <v>0.0010002962962962962</v>
      </c>
      <c r="F46" s="15">
        <v>256</v>
      </c>
      <c r="G46" s="45">
        <f t="shared" si="5"/>
        <v>283</v>
      </c>
      <c r="H46" s="35">
        <v>5.53</v>
      </c>
      <c r="I46" s="35">
        <v>20.05</v>
      </c>
      <c r="J46" s="17">
        <v>44</v>
      </c>
    </row>
    <row r="47" spans="2:10" ht="12.75">
      <c r="B47" s="22">
        <f>C46+0.0051</f>
        <v>7.087500000000002</v>
      </c>
      <c r="C47" s="30">
        <f t="shared" si="0"/>
        <v>7.102000000000002</v>
      </c>
      <c r="D47" s="23">
        <f>E46+0.000000069</f>
        <v>0.0010003652962962961</v>
      </c>
      <c r="E47" s="32">
        <f t="shared" si="1"/>
        <v>0.0010033333333333333</v>
      </c>
      <c r="F47" s="15">
        <v>255</v>
      </c>
      <c r="G47" s="45">
        <f t="shared" si="5"/>
        <v>285</v>
      </c>
      <c r="H47" s="35">
        <v>5.59</v>
      </c>
      <c r="I47" s="35">
        <v>20.42</v>
      </c>
      <c r="J47" s="17">
        <v>45</v>
      </c>
    </row>
    <row r="48" spans="2:10" ht="12.75">
      <c r="B48" s="22">
        <f t="shared" si="2"/>
        <v>7.107100000000002</v>
      </c>
      <c r="C48" s="30">
        <f t="shared" si="0"/>
        <v>7.121600000000002</v>
      </c>
      <c r="D48" s="23">
        <f t="shared" si="3"/>
        <v>0.0010033863333333334</v>
      </c>
      <c r="E48" s="32">
        <f t="shared" si="1"/>
        <v>0.0010063703703703704</v>
      </c>
      <c r="F48" s="15">
        <v>254</v>
      </c>
      <c r="G48" s="45">
        <v>288</v>
      </c>
      <c r="H48" s="35">
        <v>5.65</v>
      </c>
      <c r="I48" s="35">
        <v>20.78</v>
      </c>
      <c r="J48" s="17">
        <v>46</v>
      </c>
    </row>
    <row r="49" spans="2:10" ht="12.75">
      <c r="B49" s="22">
        <f t="shared" si="2"/>
        <v>7.126700000000001</v>
      </c>
      <c r="C49" s="30">
        <f t="shared" si="0"/>
        <v>7.141200000000001</v>
      </c>
      <c r="D49" s="23">
        <f t="shared" si="3"/>
        <v>0.0010064233703703704</v>
      </c>
      <c r="E49" s="32">
        <f t="shared" si="1"/>
        <v>0.0010094074074074074</v>
      </c>
      <c r="F49" s="15">
        <v>253</v>
      </c>
      <c r="G49" s="45">
        <f t="shared" si="5"/>
        <v>290</v>
      </c>
      <c r="H49" s="35">
        <v>5.71</v>
      </c>
      <c r="I49" s="35">
        <v>21.15</v>
      </c>
      <c r="J49" s="17">
        <v>47</v>
      </c>
    </row>
    <row r="50" spans="2:10" ht="12.75">
      <c r="B50" s="22">
        <f t="shared" si="2"/>
        <v>7.146300000000001</v>
      </c>
      <c r="C50" s="30">
        <f t="shared" si="0"/>
        <v>7.160800000000001</v>
      </c>
      <c r="D50" s="23">
        <f t="shared" si="3"/>
        <v>0.0010094604074074075</v>
      </c>
      <c r="E50" s="32">
        <f t="shared" si="1"/>
        <v>0.0010124444444444445</v>
      </c>
      <c r="F50" s="15">
        <v>252</v>
      </c>
      <c r="G50" s="45">
        <f t="shared" si="5"/>
        <v>292</v>
      </c>
      <c r="H50" s="35">
        <v>5.76</v>
      </c>
      <c r="I50" s="35">
        <v>21.51</v>
      </c>
      <c r="J50" s="17">
        <v>48</v>
      </c>
    </row>
    <row r="51" spans="2:10" ht="12.75">
      <c r="B51" s="22">
        <f t="shared" si="2"/>
        <v>7.165900000000001</v>
      </c>
      <c r="C51" s="30">
        <f t="shared" si="0"/>
        <v>7.180400000000001</v>
      </c>
      <c r="D51" s="23">
        <f>E50+0.000000069</f>
        <v>0.0010125134444444444</v>
      </c>
      <c r="E51" s="32">
        <f t="shared" si="1"/>
        <v>0.0010154814814814816</v>
      </c>
      <c r="F51" s="15">
        <v>251</v>
      </c>
      <c r="G51" s="45">
        <v>295</v>
      </c>
      <c r="H51" s="35">
        <v>5.82</v>
      </c>
      <c r="I51" s="35">
        <v>21.88</v>
      </c>
      <c r="J51" s="17">
        <v>49</v>
      </c>
    </row>
    <row r="52" spans="2:10" ht="12.75">
      <c r="B52" s="22">
        <f t="shared" si="2"/>
        <v>7.1855</v>
      </c>
      <c r="C52" s="33">
        <v>7.2</v>
      </c>
      <c r="D52" s="23">
        <f>E51+0.000000052</f>
        <v>0.0010155334814814815</v>
      </c>
      <c r="E52" s="34">
        <v>0.0010185185185185186</v>
      </c>
      <c r="F52" s="16">
        <v>250</v>
      </c>
      <c r="G52" s="46">
        <f t="shared" si="5"/>
        <v>297</v>
      </c>
      <c r="H52" s="33">
        <v>5.88</v>
      </c>
      <c r="I52" s="33">
        <v>22.24</v>
      </c>
      <c r="J52" s="16">
        <v>50</v>
      </c>
    </row>
    <row r="53" spans="2:10" ht="12.75">
      <c r="B53" s="22">
        <f t="shared" si="2"/>
        <v>7.2051</v>
      </c>
      <c r="C53" s="35">
        <v>7.22</v>
      </c>
      <c r="D53" s="23">
        <f t="shared" si="3"/>
        <v>0.0010185715185185187</v>
      </c>
      <c r="E53" s="37">
        <v>0.001021555555555554</v>
      </c>
      <c r="F53" s="15">
        <v>249</v>
      </c>
      <c r="G53" s="45">
        <f t="shared" si="5"/>
        <v>299</v>
      </c>
      <c r="H53" s="35">
        <v>5.93</v>
      </c>
      <c r="I53" s="35">
        <v>22.57</v>
      </c>
      <c r="J53" s="17">
        <v>51</v>
      </c>
    </row>
    <row r="54" spans="2:10" ht="12.75">
      <c r="B54" s="22">
        <f t="shared" si="2"/>
        <v>7.225099999999999</v>
      </c>
      <c r="C54" s="35">
        <v>7.24</v>
      </c>
      <c r="D54" s="23">
        <f t="shared" si="3"/>
        <v>0.001021608555555554</v>
      </c>
      <c r="E54" s="37">
        <v>0.001024592592592591</v>
      </c>
      <c r="F54" s="15">
        <v>248</v>
      </c>
      <c r="G54" s="45">
        <f t="shared" si="5"/>
        <v>301</v>
      </c>
      <c r="H54" s="35">
        <v>5.99</v>
      </c>
      <c r="I54" s="35">
        <v>22.91</v>
      </c>
      <c r="J54" s="17">
        <v>52</v>
      </c>
    </row>
    <row r="55" spans="2:10" ht="12.75">
      <c r="B55" s="22">
        <f t="shared" si="2"/>
        <v>7.2451</v>
      </c>
      <c r="C55" s="35">
        <v>7.26</v>
      </c>
      <c r="D55" s="23">
        <f t="shared" si="3"/>
        <v>0.0010246455925925911</v>
      </c>
      <c r="E55" s="37">
        <v>0.0010276296296296281</v>
      </c>
      <c r="F55" s="15">
        <v>247</v>
      </c>
      <c r="G55" s="45">
        <f t="shared" si="5"/>
        <v>303</v>
      </c>
      <c r="H55" s="35">
        <v>6.04</v>
      </c>
      <c r="I55" s="35">
        <v>23.24</v>
      </c>
      <c r="J55" s="17">
        <v>53</v>
      </c>
    </row>
    <row r="56" spans="2:10" ht="12.75">
      <c r="B56" s="22">
        <f t="shared" si="2"/>
        <v>7.2650999999999994</v>
      </c>
      <c r="C56" s="35">
        <v>7.28</v>
      </c>
      <c r="D56" s="23">
        <f t="shared" si="3"/>
        <v>0.0010276826296296282</v>
      </c>
      <c r="E56" s="37">
        <v>0.0010306666666666652</v>
      </c>
      <c r="F56" s="15">
        <v>246</v>
      </c>
      <c r="G56" s="45">
        <v>306</v>
      </c>
      <c r="H56" s="35">
        <v>6.09</v>
      </c>
      <c r="I56" s="35">
        <v>23.58</v>
      </c>
      <c r="J56" s="17">
        <v>54</v>
      </c>
    </row>
    <row r="57" spans="2:10" ht="12.75">
      <c r="B57" s="22">
        <f t="shared" si="2"/>
        <v>7.2851</v>
      </c>
      <c r="C57" s="35">
        <v>7.3</v>
      </c>
      <c r="D57" s="23">
        <f>E56+0.000000052</f>
        <v>0.0010307186666666651</v>
      </c>
      <c r="E57" s="37">
        <v>0.0010337037037037023</v>
      </c>
      <c r="F57" s="15">
        <v>245</v>
      </c>
      <c r="G57" s="45">
        <f t="shared" si="5"/>
        <v>308</v>
      </c>
      <c r="H57" s="35">
        <v>6.14</v>
      </c>
      <c r="I57" s="35">
        <v>23.91</v>
      </c>
      <c r="J57" s="17">
        <v>55</v>
      </c>
    </row>
    <row r="58" spans="2:10" ht="12.75">
      <c r="B58" s="22">
        <f t="shared" si="2"/>
        <v>7.3050999999999995</v>
      </c>
      <c r="C58" s="35">
        <v>7.32</v>
      </c>
      <c r="D58" s="23">
        <f>E57+0.000000052</f>
        <v>0.0010337557037037022</v>
      </c>
      <c r="E58" s="37">
        <v>0.0010367407407407393</v>
      </c>
      <c r="F58" s="15">
        <v>244</v>
      </c>
      <c r="G58" s="45">
        <f t="shared" si="5"/>
        <v>310</v>
      </c>
      <c r="H58" s="35">
        <v>6.2</v>
      </c>
      <c r="I58" s="35">
        <v>24.25</v>
      </c>
      <c r="J58" s="17">
        <v>56</v>
      </c>
    </row>
    <row r="59" spans="2:10" ht="12.75">
      <c r="B59" s="22">
        <f t="shared" si="2"/>
        <v>7.3251</v>
      </c>
      <c r="C59" s="35">
        <v>7.33</v>
      </c>
      <c r="D59" s="23">
        <f t="shared" si="3"/>
        <v>0.0010367937407407394</v>
      </c>
      <c r="E59" s="37">
        <v>0.0010397777777777764</v>
      </c>
      <c r="F59" s="15">
        <v>243</v>
      </c>
      <c r="G59" s="45">
        <f t="shared" si="5"/>
        <v>312</v>
      </c>
      <c r="H59" s="35">
        <v>6.25</v>
      </c>
      <c r="I59" s="35">
        <v>24.58</v>
      </c>
      <c r="J59" s="17">
        <v>57</v>
      </c>
    </row>
    <row r="60" spans="2:10" ht="12.75">
      <c r="B60" s="22">
        <f>C59+0.0051</f>
        <v>7.3351</v>
      </c>
      <c r="C60" s="35">
        <v>7.35</v>
      </c>
      <c r="D60" s="23">
        <f t="shared" si="3"/>
        <v>0.0010398307777777765</v>
      </c>
      <c r="E60" s="37">
        <v>0.0010428148148148135</v>
      </c>
      <c r="F60" s="15">
        <v>242</v>
      </c>
      <c r="G60" s="45">
        <f t="shared" si="5"/>
        <v>314</v>
      </c>
      <c r="H60" s="35">
        <v>6.3</v>
      </c>
      <c r="I60" s="35">
        <v>24.92</v>
      </c>
      <c r="J60" s="17">
        <v>58</v>
      </c>
    </row>
    <row r="61" spans="2:10" ht="12.75">
      <c r="B61" s="22">
        <f>C60+0.0051</f>
        <v>7.355099999999999</v>
      </c>
      <c r="C61" s="35">
        <v>7.37</v>
      </c>
      <c r="D61" s="23">
        <f t="shared" si="3"/>
        <v>0.0010428678148148136</v>
      </c>
      <c r="E61" s="37">
        <v>0.0010458518518518505</v>
      </c>
      <c r="F61" s="15">
        <v>241</v>
      </c>
      <c r="G61" s="45">
        <f t="shared" si="5"/>
        <v>316</v>
      </c>
      <c r="H61" s="35">
        <v>6.36</v>
      </c>
      <c r="I61" s="35">
        <v>25.25</v>
      </c>
      <c r="J61" s="17">
        <v>59</v>
      </c>
    </row>
    <row r="62" spans="2:10" ht="12.75">
      <c r="B62" s="22">
        <f aca="true" t="shared" si="6" ref="B62:B81">C61+0.0051</f>
        <v>7.3751</v>
      </c>
      <c r="C62" s="35">
        <v>7.39</v>
      </c>
      <c r="D62" s="23">
        <f t="shared" si="3"/>
        <v>0.0010459048518518506</v>
      </c>
      <c r="E62" s="37">
        <v>0.0010488888888888876</v>
      </c>
      <c r="F62" s="17">
        <v>240</v>
      </c>
      <c r="G62" s="45">
        <v>319</v>
      </c>
      <c r="H62" s="35">
        <v>6.41</v>
      </c>
      <c r="I62" s="35">
        <v>25.58</v>
      </c>
      <c r="J62" s="17">
        <v>60</v>
      </c>
    </row>
    <row r="63" spans="2:10" ht="12.75">
      <c r="B63" s="22">
        <f t="shared" si="6"/>
        <v>7.395099999999999</v>
      </c>
      <c r="C63" s="35">
        <v>7.41</v>
      </c>
      <c r="D63" s="23">
        <f>E62+0.000000052</f>
        <v>0.0010489408888888876</v>
      </c>
      <c r="E63" s="37">
        <v>0.0010519259259259247</v>
      </c>
      <c r="F63" s="17">
        <v>239</v>
      </c>
      <c r="G63" s="45">
        <f t="shared" si="5"/>
        <v>321</v>
      </c>
      <c r="H63" s="35">
        <v>6.46</v>
      </c>
      <c r="I63" s="35">
        <v>25.92</v>
      </c>
      <c r="J63" s="17">
        <v>61</v>
      </c>
    </row>
    <row r="64" spans="2:10" ht="12.75">
      <c r="B64" s="22">
        <f t="shared" si="6"/>
        <v>7.4151</v>
      </c>
      <c r="C64" s="35">
        <v>7.43</v>
      </c>
      <c r="D64" s="23">
        <f>E63+0.000000052</f>
        <v>0.0010519779259259246</v>
      </c>
      <c r="E64" s="37">
        <v>0.0010549629629629618</v>
      </c>
      <c r="F64" s="17">
        <v>238</v>
      </c>
      <c r="G64" s="45">
        <f t="shared" si="5"/>
        <v>323</v>
      </c>
      <c r="H64" s="35">
        <v>6.51</v>
      </c>
      <c r="I64" s="35">
        <v>26.25</v>
      </c>
      <c r="J64" s="17">
        <v>62</v>
      </c>
    </row>
    <row r="65" spans="2:10" ht="12.75">
      <c r="B65" s="22">
        <f t="shared" si="6"/>
        <v>7.435099999999999</v>
      </c>
      <c r="C65" s="35">
        <v>7.45</v>
      </c>
      <c r="D65" s="23">
        <f t="shared" si="3"/>
        <v>0.0010550159629629618</v>
      </c>
      <c r="E65" s="37">
        <v>0.0010579999999999988</v>
      </c>
      <c r="F65" s="17">
        <v>237</v>
      </c>
      <c r="G65" s="45">
        <f t="shared" si="5"/>
        <v>325</v>
      </c>
      <c r="H65" s="35">
        <v>6.57</v>
      </c>
      <c r="I65" s="35">
        <v>26.59</v>
      </c>
      <c r="J65" s="17">
        <v>63</v>
      </c>
    </row>
    <row r="66" spans="2:10" ht="12.75">
      <c r="B66" s="22">
        <f t="shared" si="6"/>
        <v>7.4551</v>
      </c>
      <c r="C66" s="35">
        <v>7.47</v>
      </c>
      <c r="D66" s="23">
        <f t="shared" si="3"/>
        <v>0.001058052999999999</v>
      </c>
      <c r="E66" s="37">
        <v>0.001061037037037036</v>
      </c>
      <c r="F66" s="17">
        <v>236</v>
      </c>
      <c r="G66" s="45">
        <f t="shared" si="5"/>
        <v>327</v>
      </c>
      <c r="H66" s="35">
        <v>6.62</v>
      </c>
      <c r="I66" s="35">
        <v>26.92</v>
      </c>
      <c r="J66" s="17">
        <v>64</v>
      </c>
    </row>
    <row r="67" spans="2:10" ht="12.75">
      <c r="B67" s="22">
        <f t="shared" si="6"/>
        <v>7.475099999999999</v>
      </c>
      <c r="C67" s="35">
        <v>7.49</v>
      </c>
      <c r="D67" s="23">
        <f t="shared" si="3"/>
        <v>0.001061090037037036</v>
      </c>
      <c r="E67" s="37">
        <v>0.001064074074074073</v>
      </c>
      <c r="F67" s="17">
        <v>235</v>
      </c>
      <c r="G67" s="45">
        <f t="shared" si="5"/>
        <v>329</v>
      </c>
      <c r="H67" s="35">
        <v>6.67</v>
      </c>
      <c r="I67" s="35">
        <v>27.26</v>
      </c>
      <c r="J67" s="17">
        <v>65</v>
      </c>
    </row>
    <row r="68" spans="2:10" ht="12.75">
      <c r="B68" s="22">
        <f t="shared" si="6"/>
        <v>7.4951</v>
      </c>
      <c r="C68" s="35">
        <v>7.51</v>
      </c>
      <c r="D68" s="23">
        <f aca="true" t="shared" si="7" ref="D68:D131">E67+0.000000053</f>
        <v>0.001064127074074073</v>
      </c>
      <c r="E68" s="37">
        <v>0.00106711111111111</v>
      </c>
      <c r="F68" s="17">
        <v>234</v>
      </c>
      <c r="G68" s="45">
        <v>332</v>
      </c>
      <c r="H68" s="35">
        <v>6.72</v>
      </c>
      <c r="I68" s="35">
        <v>27.59</v>
      </c>
      <c r="J68" s="17">
        <v>66</v>
      </c>
    </row>
    <row r="69" spans="2:10" ht="12.75">
      <c r="B69" s="22">
        <f t="shared" si="6"/>
        <v>7.5150999999999994</v>
      </c>
      <c r="C69" s="35">
        <v>7.53</v>
      </c>
      <c r="D69" s="23">
        <f>E68+0.000000052</f>
        <v>0.00106716311111111</v>
      </c>
      <c r="E69" s="37">
        <v>0.0010701481481481471</v>
      </c>
      <c r="F69" s="17">
        <v>233</v>
      </c>
      <c r="G69" s="45">
        <f t="shared" si="5"/>
        <v>334</v>
      </c>
      <c r="H69" s="35">
        <v>6.78</v>
      </c>
      <c r="I69" s="35">
        <v>27.92</v>
      </c>
      <c r="J69" s="17">
        <v>67</v>
      </c>
    </row>
    <row r="70" spans="2:10" ht="12.75">
      <c r="B70" s="22">
        <f t="shared" si="6"/>
        <v>7.5351</v>
      </c>
      <c r="C70" s="35">
        <v>7.55</v>
      </c>
      <c r="D70" s="23">
        <f>E69+0.000000052</f>
        <v>0.001070200148148147</v>
      </c>
      <c r="E70" s="37">
        <v>0.0010731851851851842</v>
      </c>
      <c r="F70" s="17">
        <v>232</v>
      </c>
      <c r="G70" s="45">
        <f t="shared" si="5"/>
        <v>336</v>
      </c>
      <c r="H70" s="35">
        <v>6.83</v>
      </c>
      <c r="I70" s="35">
        <v>28.26</v>
      </c>
      <c r="J70" s="17">
        <v>68</v>
      </c>
    </row>
    <row r="71" spans="2:10" ht="12.75">
      <c r="B71" s="22">
        <f t="shared" si="6"/>
        <v>7.5550999999999995</v>
      </c>
      <c r="C71" s="35">
        <v>7.56</v>
      </c>
      <c r="D71" s="23">
        <f t="shared" si="7"/>
        <v>0.0010732381851851843</v>
      </c>
      <c r="E71" s="37">
        <v>0.0010762222222222213</v>
      </c>
      <c r="F71" s="17">
        <v>231</v>
      </c>
      <c r="G71" s="45">
        <f t="shared" si="5"/>
        <v>338</v>
      </c>
      <c r="H71" s="35">
        <v>6.88</v>
      </c>
      <c r="I71" s="35">
        <v>28.59</v>
      </c>
      <c r="J71" s="17">
        <v>69</v>
      </c>
    </row>
    <row r="72" spans="2:10" ht="12.75">
      <c r="B72" s="22">
        <f t="shared" si="6"/>
        <v>7.565099999999999</v>
      </c>
      <c r="C72" s="35">
        <v>7.58</v>
      </c>
      <c r="D72" s="23">
        <f>E71+0.000000069</f>
        <v>0.0010762912222222211</v>
      </c>
      <c r="E72" s="37">
        <v>0.0010792592592592583</v>
      </c>
      <c r="F72" s="17">
        <v>230</v>
      </c>
      <c r="G72" s="45">
        <f t="shared" si="5"/>
        <v>340</v>
      </c>
      <c r="H72" s="35">
        <v>6.94</v>
      </c>
      <c r="I72" s="35">
        <v>28.93</v>
      </c>
      <c r="J72" s="17">
        <v>70</v>
      </c>
    </row>
    <row r="73" spans="2:10" ht="12.75">
      <c r="B73" s="22">
        <f t="shared" si="6"/>
        <v>7.5851</v>
      </c>
      <c r="C73" s="35">
        <v>7.6</v>
      </c>
      <c r="D73" s="23">
        <f t="shared" si="7"/>
        <v>0.0010793122592592584</v>
      </c>
      <c r="E73" s="37">
        <v>0.0010822962962962954</v>
      </c>
      <c r="F73" s="17">
        <v>229</v>
      </c>
      <c r="G73" s="45">
        <f t="shared" si="5"/>
        <v>342</v>
      </c>
      <c r="H73" s="35">
        <v>6.99</v>
      </c>
      <c r="I73" s="35">
        <v>29.26</v>
      </c>
      <c r="J73" s="17">
        <v>71</v>
      </c>
    </row>
    <row r="74" spans="2:10" ht="12.75">
      <c r="B74" s="22">
        <f>C73+0.0051</f>
        <v>7.605099999999999</v>
      </c>
      <c r="C74" s="35">
        <v>7.62</v>
      </c>
      <c r="D74" s="23">
        <f t="shared" si="7"/>
        <v>0.0010823492962962955</v>
      </c>
      <c r="E74" s="37">
        <v>0.0010853333333333325</v>
      </c>
      <c r="F74" s="17">
        <v>228</v>
      </c>
      <c r="G74" s="45">
        <v>345</v>
      </c>
      <c r="H74" s="35">
        <v>7.04</v>
      </c>
      <c r="I74" s="35">
        <v>29.6</v>
      </c>
      <c r="J74" s="17">
        <v>72</v>
      </c>
    </row>
    <row r="75" spans="2:10" ht="12.75">
      <c r="B75" s="22">
        <f t="shared" si="6"/>
        <v>7.6251</v>
      </c>
      <c r="C75" s="35">
        <v>7.64</v>
      </c>
      <c r="D75" s="23">
        <f>E74+0.000000052</f>
        <v>0.0010853853333333324</v>
      </c>
      <c r="E75" s="37">
        <v>0.0010883703703703695</v>
      </c>
      <c r="F75" s="17">
        <v>227</v>
      </c>
      <c r="G75" s="45">
        <f t="shared" si="5"/>
        <v>347</v>
      </c>
      <c r="H75" s="35">
        <v>7.09</v>
      </c>
      <c r="I75" s="35">
        <v>29.93</v>
      </c>
      <c r="J75" s="17">
        <v>73</v>
      </c>
    </row>
    <row r="76" spans="2:10" ht="12.75">
      <c r="B76" s="22">
        <f t="shared" si="6"/>
        <v>7.645099999999999</v>
      </c>
      <c r="C76" s="35">
        <v>7.66</v>
      </c>
      <c r="D76" s="23">
        <f>E75+0.000000069</f>
        <v>0.0010884393703703694</v>
      </c>
      <c r="E76" s="37">
        <v>0.0010914074074074066</v>
      </c>
      <c r="F76" s="17">
        <v>226</v>
      </c>
      <c r="G76" s="45">
        <f t="shared" si="5"/>
        <v>349</v>
      </c>
      <c r="H76" s="35">
        <v>7.15</v>
      </c>
      <c r="I76" s="35">
        <v>30.27</v>
      </c>
      <c r="J76" s="17">
        <v>74</v>
      </c>
    </row>
    <row r="77" spans="2:10" ht="12.75">
      <c r="B77" s="22">
        <f t="shared" si="6"/>
        <v>7.6651</v>
      </c>
      <c r="C77" s="35">
        <v>7.68</v>
      </c>
      <c r="D77" s="23">
        <f t="shared" si="7"/>
        <v>0.0010914604074074067</v>
      </c>
      <c r="E77" s="37">
        <v>0.0010944444444444437</v>
      </c>
      <c r="F77" s="17">
        <v>225</v>
      </c>
      <c r="G77" s="45">
        <f t="shared" si="5"/>
        <v>351</v>
      </c>
      <c r="H77" s="35">
        <v>7.2</v>
      </c>
      <c r="I77" s="35">
        <v>30.6</v>
      </c>
      <c r="J77" s="17">
        <v>75</v>
      </c>
    </row>
    <row r="78" spans="2:10" ht="12.75">
      <c r="B78" s="22">
        <f t="shared" si="6"/>
        <v>7.685099999999999</v>
      </c>
      <c r="C78" s="35">
        <v>7.7</v>
      </c>
      <c r="D78" s="23">
        <f t="shared" si="7"/>
        <v>0.0010944974444444438</v>
      </c>
      <c r="E78" s="37">
        <v>0.0010974814814814807</v>
      </c>
      <c r="F78" s="17">
        <v>224</v>
      </c>
      <c r="G78" s="45">
        <f aca="true" t="shared" si="8" ref="G78:G141">G77+2</f>
        <v>353</v>
      </c>
      <c r="H78" s="35">
        <v>7.25</v>
      </c>
      <c r="I78" s="35">
        <v>30.93</v>
      </c>
      <c r="J78" s="17">
        <v>76</v>
      </c>
    </row>
    <row r="79" spans="2:10" ht="12.75">
      <c r="B79" s="22">
        <f t="shared" si="6"/>
        <v>7.7051</v>
      </c>
      <c r="C79" s="35">
        <v>7.72</v>
      </c>
      <c r="D79" s="23">
        <f t="shared" si="7"/>
        <v>0.0010975344814814808</v>
      </c>
      <c r="E79" s="37">
        <v>0.0011005185185185178</v>
      </c>
      <c r="F79" s="17">
        <v>223</v>
      </c>
      <c r="G79" s="45">
        <f t="shared" si="8"/>
        <v>355</v>
      </c>
      <c r="H79" s="35">
        <v>7.31</v>
      </c>
      <c r="I79" s="35">
        <v>31.27</v>
      </c>
      <c r="J79" s="17">
        <v>77</v>
      </c>
    </row>
    <row r="80" spans="2:10" ht="12.75">
      <c r="B80" s="22">
        <f t="shared" si="6"/>
        <v>7.725099999999999</v>
      </c>
      <c r="C80" s="35">
        <v>7.74</v>
      </c>
      <c r="D80" s="23">
        <f t="shared" si="7"/>
        <v>0.001100571518518518</v>
      </c>
      <c r="E80" s="37">
        <v>0.0011035555555555549</v>
      </c>
      <c r="F80" s="17">
        <v>222</v>
      </c>
      <c r="G80" s="45">
        <f t="shared" si="8"/>
        <v>357</v>
      </c>
      <c r="H80" s="35">
        <v>7.36</v>
      </c>
      <c r="I80" s="35">
        <v>31.6</v>
      </c>
      <c r="J80" s="17">
        <v>78</v>
      </c>
    </row>
    <row r="81" spans="2:10" ht="12.75">
      <c r="B81" s="22">
        <f t="shared" si="6"/>
        <v>7.7451</v>
      </c>
      <c r="C81" s="35">
        <v>7.76</v>
      </c>
      <c r="D81" s="23">
        <f>E80+0.000000052</f>
        <v>0.0011036075555555548</v>
      </c>
      <c r="E81" s="37">
        <v>0.001106592592592592</v>
      </c>
      <c r="F81" s="17">
        <v>221</v>
      </c>
      <c r="G81" s="45">
        <v>360</v>
      </c>
      <c r="H81" s="35">
        <v>7.41</v>
      </c>
      <c r="I81" s="35">
        <v>31.94</v>
      </c>
      <c r="J81" s="17">
        <v>79</v>
      </c>
    </row>
    <row r="82" spans="2:10" ht="12.75">
      <c r="B82" s="22">
        <f>C81+0.0051</f>
        <v>7.7650999999999994</v>
      </c>
      <c r="C82" s="35">
        <v>7.78</v>
      </c>
      <c r="D82" s="23">
        <f>E81+0.000000052</f>
        <v>0.001106644592592592</v>
      </c>
      <c r="E82" s="37">
        <v>0.001109629629629629</v>
      </c>
      <c r="F82" s="17">
        <v>220</v>
      </c>
      <c r="G82" s="45">
        <f t="shared" si="8"/>
        <v>362</v>
      </c>
      <c r="H82" s="35">
        <v>7.46</v>
      </c>
      <c r="I82" s="35">
        <v>32.27</v>
      </c>
      <c r="J82" s="17">
        <v>80</v>
      </c>
    </row>
    <row r="83" spans="2:10" ht="12.75">
      <c r="B83" s="22">
        <f aca="true" t="shared" si="9" ref="B83:B102">C82+0.0051</f>
        <v>7.7851</v>
      </c>
      <c r="C83" s="35">
        <v>7.8</v>
      </c>
      <c r="D83" s="23">
        <f t="shared" si="7"/>
        <v>0.001109682629629629</v>
      </c>
      <c r="E83" s="37">
        <v>0.001112666666666666</v>
      </c>
      <c r="F83" s="17">
        <v>219</v>
      </c>
      <c r="G83" s="45">
        <f t="shared" si="8"/>
        <v>364</v>
      </c>
      <c r="H83" s="35">
        <v>7.52</v>
      </c>
      <c r="I83" s="35">
        <v>32.61</v>
      </c>
      <c r="J83" s="17">
        <v>81</v>
      </c>
    </row>
    <row r="84" spans="2:10" ht="12.75">
      <c r="B84" s="22">
        <f t="shared" si="9"/>
        <v>7.8050999999999995</v>
      </c>
      <c r="C84" s="35">
        <v>7.81</v>
      </c>
      <c r="D84" s="23">
        <f t="shared" si="7"/>
        <v>0.0011127196666666662</v>
      </c>
      <c r="E84" s="37">
        <v>0.0011157037037037032</v>
      </c>
      <c r="F84" s="17">
        <v>218</v>
      </c>
      <c r="G84" s="45">
        <f t="shared" si="8"/>
        <v>366</v>
      </c>
      <c r="H84" s="35">
        <v>7.57</v>
      </c>
      <c r="I84" s="35">
        <v>32.94</v>
      </c>
      <c r="J84" s="17">
        <v>82</v>
      </c>
    </row>
    <row r="85" spans="2:10" ht="12.75">
      <c r="B85" s="22">
        <f t="shared" si="9"/>
        <v>7.815099999999999</v>
      </c>
      <c r="C85" s="35">
        <v>7.83</v>
      </c>
      <c r="D85" s="23">
        <f t="shared" si="7"/>
        <v>0.0011157567037037032</v>
      </c>
      <c r="E85" s="37">
        <v>0.0011187407407407402</v>
      </c>
      <c r="F85" s="17">
        <v>217</v>
      </c>
      <c r="G85" s="45">
        <f t="shared" si="8"/>
        <v>368</v>
      </c>
      <c r="H85" s="35">
        <v>7.62</v>
      </c>
      <c r="I85" s="35">
        <v>33.28</v>
      </c>
      <c r="J85" s="17">
        <v>83</v>
      </c>
    </row>
    <row r="86" spans="2:10" ht="12.75">
      <c r="B86" s="22">
        <f t="shared" si="9"/>
        <v>7.8351</v>
      </c>
      <c r="C86" s="35">
        <v>7.85</v>
      </c>
      <c r="D86" s="23">
        <f t="shared" si="7"/>
        <v>0.0011187937407407403</v>
      </c>
      <c r="E86" s="37">
        <v>0.0011217777777777773</v>
      </c>
      <c r="F86" s="17">
        <v>216</v>
      </c>
      <c r="G86" s="45">
        <f t="shared" si="8"/>
        <v>370</v>
      </c>
      <c r="H86" s="35">
        <v>7.68</v>
      </c>
      <c r="I86" s="35">
        <v>33.61</v>
      </c>
      <c r="J86" s="17">
        <v>84</v>
      </c>
    </row>
    <row r="87" spans="2:10" ht="12.75">
      <c r="B87" s="22">
        <f t="shared" si="9"/>
        <v>7.855099999999999</v>
      </c>
      <c r="C87" s="35">
        <v>7.87</v>
      </c>
      <c r="D87" s="23">
        <f>E86+0.000000052</f>
        <v>0.0011218297777777773</v>
      </c>
      <c r="E87" s="37">
        <v>0.0011248148148148144</v>
      </c>
      <c r="F87" s="17">
        <v>215</v>
      </c>
      <c r="G87" s="45">
        <v>373</v>
      </c>
      <c r="H87" s="35">
        <v>7.73</v>
      </c>
      <c r="I87" s="35">
        <v>33.94</v>
      </c>
      <c r="J87" s="17">
        <v>85</v>
      </c>
    </row>
    <row r="88" spans="2:10" ht="12.75">
      <c r="B88" s="22">
        <f t="shared" si="9"/>
        <v>7.8751</v>
      </c>
      <c r="C88" s="35">
        <v>7.89</v>
      </c>
      <c r="D88" s="23">
        <f>E87+0.000000052</f>
        <v>0.0011248668148148143</v>
      </c>
      <c r="E88" s="37">
        <v>0.0011278518518518515</v>
      </c>
      <c r="F88" s="17">
        <v>214</v>
      </c>
      <c r="G88" s="45">
        <f t="shared" si="8"/>
        <v>375</v>
      </c>
      <c r="H88" s="35">
        <v>7.78</v>
      </c>
      <c r="I88" s="35">
        <v>34.28</v>
      </c>
      <c r="J88" s="17">
        <v>86</v>
      </c>
    </row>
    <row r="89" spans="2:10" ht="12.75">
      <c r="B89" s="22">
        <f t="shared" si="9"/>
        <v>7.895099999999999</v>
      </c>
      <c r="C89" s="35">
        <v>7.91</v>
      </c>
      <c r="D89" s="23">
        <f t="shared" si="7"/>
        <v>0.0011279048518518515</v>
      </c>
      <c r="E89" s="37">
        <v>0.0011308888888888885</v>
      </c>
      <c r="F89" s="17">
        <v>213</v>
      </c>
      <c r="G89" s="45">
        <f t="shared" si="8"/>
        <v>377</v>
      </c>
      <c r="H89" s="35">
        <v>7.83</v>
      </c>
      <c r="I89" s="35">
        <v>34.61</v>
      </c>
      <c r="J89" s="17">
        <v>87</v>
      </c>
    </row>
    <row r="90" spans="2:10" ht="12.75">
      <c r="B90" s="22">
        <f t="shared" si="9"/>
        <v>7.9151</v>
      </c>
      <c r="C90" s="35">
        <v>7.93</v>
      </c>
      <c r="D90" s="23">
        <f t="shared" si="7"/>
        <v>0.0011309418888888886</v>
      </c>
      <c r="E90" s="37">
        <v>0.0011339259259259256</v>
      </c>
      <c r="F90" s="17">
        <v>212</v>
      </c>
      <c r="G90" s="45">
        <f t="shared" si="8"/>
        <v>379</v>
      </c>
      <c r="H90" s="35">
        <v>7.89</v>
      </c>
      <c r="I90" s="35">
        <v>34.95</v>
      </c>
      <c r="J90" s="17">
        <v>88</v>
      </c>
    </row>
    <row r="91" spans="2:10" ht="12.75">
      <c r="B91" s="22">
        <f t="shared" si="9"/>
        <v>7.935099999999999</v>
      </c>
      <c r="C91" s="35">
        <v>7.95</v>
      </c>
      <c r="D91" s="23">
        <f t="shared" si="7"/>
        <v>0.0011339789259259257</v>
      </c>
      <c r="E91" s="37">
        <v>0.0011369629629629627</v>
      </c>
      <c r="F91" s="17">
        <v>211</v>
      </c>
      <c r="G91" s="45">
        <f t="shared" si="8"/>
        <v>381</v>
      </c>
      <c r="H91" s="35">
        <v>7.94</v>
      </c>
      <c r="I91" s="35">
        <v>35.28</v>
      </c>
      <c r="J91" s="17">
        <v>89</v>
      </c>
    </row>
    <row r="92" spans="2:10" ht="12.75">
      <c r="B92" s="22">
        <f t="shared" si="9"/>
        <v>7.9551</v>
      </c>
      <c r="C92" s="35">
        <v>7.97</v>
      </c>
      <c r="D92" s="23">
        <f t="shared" si="7"/>
        <v>0.0011370159629629627</v>
      </c>
      <c r="E92" s="37">
        <v>0.0011399999999999997</v>
      </c>
      <c r="F92" s="17">
        <v>210</v>
      </c>
      <c r="G92" s="45">
        <f t="shared" si="8"/>
        <v>383</v>
      </c>
      <c r="H92" s="35">
        <v>7.99</v>
      </c>
      <c r="I92" s="35">
        <v>35.62</v>
      </c>
      <c r="J92" s="17">
        <v>90</v>
      </c>
    </row>
    <row r="93" spans="2:10" ht="12.75">
      <c r="B93" s="22">
        <f t="shared" si="9"/>
        <v>7.975099999999999</v>
      </c>
      <c r="C93" s="35">
        <v>7.99</v>
      </c>
      <c r="D93" s="23">
        <f>E92+0.000000069</f>
        <v>0.0011400689999999996</v>
      </c>
      <c r="E93" s="37">
        <v>0.0011430370370370368</v>
      </c>
      <c r="F93" s="17">
        <v>209</v>
      </c>
      <c r="G93" s="45">
        <v>386</v>
      </c>
      <c r="H93" s="35">
        <v>8.04</v>
      </c>
      <c r="I93" s="35">
        <v>35.95</v>
      </c>
      <c r="J93" s="17">
        <v>91</v>
      </c>
    </row>
    <row r="94" spans="2:10" ht="12.75">
      <c r="B94" s="22">
        <f t="shared" si="9"/>
        <v>7.9951</v>
      </c>
      <c r="C94" s="35">
        <v>8.01</v>
      </c>
      <c r="D94" s="23">
        <f>E93+0.000000052</f>
        <v>0.0011430890370370368</v>
      </c>
      <c r="E94" s="37">
        <v>0.0011460740740740739</v>
      </c>
      <c r="F94" s="17">
        <v>208</v>
      </c>
      <c r="G94" s="45">
        <f t="shared" si="8"/>
        <v>388</v>
      </c>
      <c r="H94" s="35">
        <v>8.1</v>
      </c>
      <c r="I94" s="35">
        <v>36.28</v>
      </c>
      <c r="J94" s="17">
        <v>92</v>
      </c>
    </row>
    <row r="95" spans="2:10" ht="12.75">
      <c r="B95" s="22">
        <f>C94+0.0051</f>
        <v>8.0151</v>
      </c>
      <c r="C95" s="35">
        <v>8.03</v>
      </c>
      <c r="D95" s="23">
        <f t="shared" si="7"/>
        <v>0.001146127074074074</v>
      </c>
      <c r="E95" s="37">
        <v>0.001149111111111111</v>
      </c>
      <c r="F95" s="17">
        <v>207</v>
      </c>
      <c r="G95" s="45">
        <f t="shared" si="8"/>
        <v>390</v>
      </c>
      <c r="H95" s="35">
        <v>8.15</v>
      </c>
      <c r="I95" s="35">
        <v>36.62</v>
      </c>
      <c r="J95" s="17">
        <v>93</v>
      </c>
    </row>
    <row r="96" spans="2:10" ht="12.75">
      <c r="B96" s="22">
        <f t="shared" si="9"/>
        <v>8.0351</v>
      </c>
      <c r="C96" s="35">
        <v>8.04</v>
      </c>
      <c r="D96" s="23">
        <f t="shared" si="7"/>
        <v>0.001149164111111111</v>
      </c>
      <c r="E96" s="37">
        <v>0.001152148148148148</v>
      </c>
      <c r="F96" s="17">
        <v>206</v>
      </c>
      <c r="G96" s="45">
        <f t="shared" si="8"/>
        <v>392</v>
      </c>
      <c r="H96" s="35">
        <v>8.2</v>
      </c>
      <c r="I96" s="35">
        <v>36.95</v>
      </c>
      <c r="J96" s="17">
        <v>94</v>
      </c>
    </row>
    <row r="97" spans="2:10" ht="12.75">
      <c r="B97" s="22">
        <f t="shared" si="9"/>
        <v>8.0451</v>
      </c>
      <c r="C97" s="35">
        <v>8.06</v>
      </c>
      <c r="D97" s="23">
        <f>E96+0.000000069</f>
        <v>0.001152217148148148</v>
      </c>
      <c r="E97" s="37">
        <v>0.001155185185185185</v>
      </c>
      <c r="F97" s="17">
        <v>205</v>
      </c>
      <c r="G97" s="45">
        <f t="shared" si="8"/>
        <v>394</v>
      </c>
      <c r="H97" s="35">
        <v>8.26</v>
      </c>
      <c r="I97" s="35">
        <v>37.29</v>
      </c>
      <c r="J97" s="17">
        <v>95</v>
      </c>
    </row>
    <row r="98" spans="2:10" ht="12.75">
      <c r="B98" s="22">
        <f t="shared" si="9"/>
        <v>8.065100000000001</v>
      </c>
      <c r="C98" s="35">
        <v>8.08</v>
      </c>
      <c r="D98" s="23">
        <f t="shared" si="7"/>
        <v>0.0011552381851851852</v>
      </c>
      <c r="E98" s="37">
        <v>0.0011582222222222222</v>
      </c>
      <c r="F98" s="17">
        <v>204</v>
      </c>
      <c r="G98" s="45">
        <f t="shared" si="8"/>
        <v>396</v>
      </c>
      <c r="H98" s="35">
        <v>8.31</v>
      </c>
      <c r="I98" s="35">
        <v>37.62</v>
      </c>
      <c r="J98" s="17">
        <v>96</v>
      </c>
    </row>
    <row r="99" spans="2:10" ht="12.75">
      <c r="B99" s="22">
        <f t="shared" si="9"/>
        <v>8.0851</v>
      </c>
      <c r="C99" s="35">
        <v>8.1</v>
      </c>
      <c r="D99" s="23">
        <f>E98+0.000000052</f>
        <v>0.0011582742222222221</v>
      </c>
      <c r="E99" s="37">
        <v>0.0011612592592592592</v>
      </c>
      <c r="F99" s="17">
        <v>203</v>
      </c>
      <c r="G99" s="45">
        <v>399</v>
      </c>
      <c r="H99" s="35">
        <v>8.36</v>
      </c>
      <c r="I99" s="35">
        <v>37.96</v>
      </c>
      <c r="J99" s="17">
        <v>97</v>
      </c>
    </row>
    <row r="100" spans="2:10" ht="12.75">
      <c r="B100" s="22">
        <f t="shared" si="9"/>
        <v>8.1051</v>
      </c>
      <c r="C100" s="35">
        <v>8.12</v>
      </c>
      <c r="D100" s="23">
        <f>E99+0.000000052</f>
        <v>0.0011613112592592592</v>
      </c>
      <c r="E100" s="37">
        <v>0.0011642962962962963</v>
      </c>
      <c r="F100" s="17">
        <v>202</v>
      </c>
      <c r="G100" s="45">
        <f t="shared" si="8"/>
        <v>401</v>
      </c>
      <c r="H100" s="35">
        <v>8.41</v>
      </c>
      <c r="I100" s="35">
        <v>38.29</v>
      </c>
      <c r="J100" s="17">
        <v>98</v>
      </c>
    </row>
    <row r="101" spans="2:10" ht="12.75">
      <c r="B101" s="22">
        <f t="shared" si="9"/>
        <v>8.1251</v>
      </c>
      <c r="C101" s="35">
        <v>8.14</v>
      </c>
      <c r="D101" s="23">
        <f>E100+0.000000069</f>
        <v>0.0011643652962962962</v>
      </c>
      <c r="E101" s="37">
        <v>0.0011673333333333334</v>
      </c>
      <c r="F101" s="17">
        <v>201</v>
      </c>
      <c r="G101" s="45">
        <f t="shared" si="8"/>
        <v>403</v>
      </c>
      <c r="H101" s="35">
        <v>8.47</v>
      </c>
      <c r="I101" s="35">
        <v>38.63</v>
      </c>
      <c r="J101" s="17">
        <v>99</v>
      </c>
    </row>
    <row r="102" spans="2:10" ht="12.75">
      <c r="B102" s="22">
        <f t="shared" si="9"/>
        <v>8.145100000000001</v>
      </c>
      <c r="C102" s="33">
        <v>8.16</v>
      </c>
      <c r="D102" s="23">
        <f t="shared" si="7"/>
        <v>0.0011673863333333334</v>
      </c>
      <c r="E102" s="34">
        <v>0.0011703703703703704</v>
      </c>
      <c r="F102" s="16">
        <v>200</v>
      </c>
      <c r="G102" s="46">
        <f t="shared" si="8"/>
        <v>405</v>
      </c>
      <c r="H102" s="33">
        <v>8.52</v>
      </c>
      <c r="I102" s="33">
        <v>38.96</v>
      </c>
      <c r="J102" s="16">
        <v>100</v>
      </c>
    </row>
    <row r="103" spans="2:10" ht="12.75">
      <c r="B103" s="22">
        <f>C102+0.0051</f>
        <v>8.1651</v>
      </c>
      <c r="C103" s="35">
        <v>8.18</v>
      </c>
      <c r="D103" s="23">
        <f t="shared" si="7"/>
        <v>0.0011704233703703705</v>
      </c>
      <c r="E103" s="37">
        <v>0.0011737870370370326</v>
      </c>
      <c r="F103" s="17">
        <v>199</v>
      </c>
      <c r="G103" s="45">
        <f t="shared" si="8"/>
        <v>407</v>
      </c>
      <c r="H103" s="35">
        <v>8.57</v>
      </c>
      <c r="I103" s="35">
        <v>39.26</v>
      </c>
      <c r="J103" s="17">
        <v>101</v>
      </c>
    </row>
    <row r="104" spans="2:10" ht="12.75">
      <c r="B104" s="22">
        <f aca="true" t="shared" si="10" ref="B104:B122">C103+0.0051</f>
        <v>8.1851</v>
      </c>
      <c r="C104" s="35">
        <v>8.2</v>
      </c>
      <c r="D104" s="23">
        <f t="shared" si="7"/>
        <v>0.0011738400370370327</v>
      </c>
      <c r="E104" s="37">
        <v>0.0011772037037036994</v>
      </c>
      <c r="F104" s="17">
        <v>198</v>
      </c>
      <c r="G104" s="45">
        <f t="shared" si="8"/>
        <v>409</v>
      </c>
      <c r="H104" s="35">
        <v>8.62</v>
      </c>
      <c r="I104" s="35">
        <v>39.57</v>
      </c>
      <c r="J104" s="17">
        <v>102</v>
      </c>
    </row>
    <row r="105" spans="2:10" ht="12.75">
      <c r="B105" s="22">
        <f t="shared" si="10"/>
        <v>8.2051</v>
      </c>
      <c r="C105" s="35">
        <v>8.22</v>
      </c>
      <c r="D105" s="23">
        <f>E104+0.000000052</f>
        <v>0.0011772557037036994</v>
      </c>
      <c r="E105" s="37">
        <v>0.0011806203703703662</v>
      </c>
      <c r="F105" s="17">
        <v>197</v>
      </c>
      <c r="G105" s="45">
        <f t="shared" si="8"/>
        <v>411</v>
      </c>
      <c r="H105" s="35">
        <v>8.66</v>
      </c>
      <c r="I105" s="35">
        <v>39.87</v>
      </c>
      <c r="J105" s="17">
        <v>103</v>
      </c>
    </row>
    <row r="106" spans="2:10" ht="12.75">
      <c r="B106" s="22">
        <f t="shared" si="10"/>
        <v>8.225100000000001</v>
      </c>
      <c r="C106" s="35">
        <v>8.25</v>
      </c>
      <c r="D106" s="23">
        <f>E105+0.000000069</f>
        <v>0.001180689370370366</v>
      </c>
      <c r="E106" s="37">
        <v>0.001184037037037033</v>
      </c>
      <c r="F106" s="17">
        <v>196</v>
      </c>
      <c r="G106" s="45">
        <f t="shared" si="8"/>
        <v>413</v>
      </c>
      <c r="H106" s="35">
        <v>8.71</v>
      </c>
      <c r="I106" s="35">
        <v>40.18</v>
      </c>
      <c r="J106" s="17">
        <v>104</v>
      </c>
    </row>
    <row r="107" spans="2:10" ht="12.75">
      <c r="B107" s="22">
        <f t="shared" si="10"/>
        <v>8.2551</v>
      </c>
      <c r="C107" s="35">
        <v>8.27</v>
      </c>
      <c r="D107" s="23">
        <f t="shared" si="7"/>
        <v>0.001184090037037033</v>
      </c>
      <c r="E107" s="37">
        <v>0.0011874537037036997</v>
      </c>
      <c r="F107" s="17">
        <v>195</v>
      </c>
      <c r="G107" s="45">
        <f t="shared" si="8"/>
        <v>415</v>
      </c>
      <c r="H107" s="35">
        <v>8.76</v>
      </c>
      <c r="I107" s="35">
        <v>40.48</v>
      </c>
      <c r="J107" s="17">
        <v>105</v>
      </c>
    </row>
    <row r="108" spans="2:10" ht="12.75">
      <c r="B108" s="22">
        <f t="shared" si="10"/>
        <v>8.2751</v>
      </c>
      <c r="C108" s="35">
        <v>8.29</v>
      </c>
      <c r="D108" s="23">
        <f t="shared" si="7"/>
        <v>0.0011875067037036998</v>
      </c>
      <c r="E108" s="37">
        <v>0.0011908703703703664</v>
      </c>
      <c r="F108" s="17">
        <v>194</v>
      </c>
      <c r="G108" s="45">
        <f t="shared" si="8"/>
        <v>417</v>
      </c>
      <c r="H108" s="35">
        <v>8.81</v>
      </c>
      <c r="I108" s="35">
        <v>40.78</v>
      </c>
      <c r="J108" s="17">
        <v>106</v>
      </c>
    </row>
    <row r="109" spans="2:10" ht="12.75">
      <c r="B109" s="22">
        <f t="shared" si="10"/>
        <v>8.2951</v>
      </c>
      <c r="C109" s="35">
        <v>8.31</v>
      </c>
      <c r="D109" s="23">
        <f t="shared" si="7"/>
        <v>0.0011909233703703665</v>
      </c>
      <c r="E109" s="37">
        <v>0.0011942870370370332</v>
      </c>
      <c r="F109" s="17">
        <v>193</v>
      </c>
      <c r="G109" s="45">
        <f t="shared" si="8"/>
        <v>419</v>
      </c>
      <c r="H109" s="35">
        <v>8.86</v>
      </c>
      <c r="I109" s="35">
        <v>41.09</v>
      </c>
      <c r="J109" s="17">
        <v>107</v>
      </c>
    </row>
    <row r="110" spans="2:10" ht="12.75">
      <c r="B110" s="22">
        <f t="shared" si="10"/>
        <v>8.315100000000001</v>
      </c>
      <c r="C110" s="35">
        <v>8.33</v>
      </c>
      <c r="D110" s="23">
        <f t="shared" si="7"/>
        <v>0.0011943400370370333</v>
      </c>
      <c r="E110" s="37">
        <v>0.0011977037037037</v>
      </c>
      <c r="F110" s="17">
        <v>192</v>
      </c>
      <c r="G110" s="45">
        <f t="shared" si="8"/>
        <v>421</v>
      </c>
      <c r="H110" s="35">
        <v>8.9</v>
      </c>
      <c r="I110" s="35">
        <v>41.39</v>
      </c>
      <c r="J110" s="17">
        <v>108</v>
      </c>
    </row>
    <row r="111" spans="2:10" ht="12.75">
      <c r="B111" s="22">
        <f t="shared" si="10"/>
        <v>8.3351</v>
      </c>
      <c r="C111" s="35">
        <v>8.35</v>
      </c>
      <c r="D111" s="23">
        <f>E110+0.000000052</f>
        <v>0.0011977557037037</v>
      </c>
      <c r="E111" s="37">
        <v>0.0012011203703703667</v>
      </c>
      <c r="F111" s="17">
        <v>191</v>
      </c>
      <c r="G111" s="45">
        <f t="shared" si="8"/>
        <v>423</v>
      </c>
      <c r="H111" s="35">
        <v>8.95</v>
      </c>
      <c r="I111" s="35">
        <v>41.7</v>
      </c>
      <c r="J111" s="17">
        <v>109</v>
      </c>
    </row>
    <row r="112" spans="2:10" ht="12.75">
      <c r="B112" s="22">
        <f t="shared" si="10"/>
        <v>8.3551</v>
      </c>
      <c r="C112" s="35">
        <v>8.38</v>
      </c>
      <c r="D112" s="23">
        <f>E111+0.000000052</f>
        <v>0.0012011723703703667</v>
      </c>
      <c r="E112" s="37">
        <v>0.0012045370370370335</v>
      </c>
      <c r="F112" s="17">
        <v>190</v>
      </c>
      <c r="G112" s="45">
        <f t="shared" si="8"/>
        <v>425</v>
      </c>
      <c r="H112" s="35">
        <v>9</v>
      </c>
      <c r="I112" s="35">
        <v>42</v>
      </c>
      <c r="J112" s="17">
        <v>110</v>
      </c>
    </row>
    <row r="113" spans="2:10" ht="12.75">
      <c r="B113" s="22">
        <f t="shared" si="10"/>
        <v>8.385100000000001</v>
      </c>
      <c r="C113" s="35">
        <v>8.4</v>
      </c>
      <c r="D113" s="23">
        <f t="shared" si="7"/>
        <v>0.0012045900370370336</v>
      </c>
      <c r="E113" s="37">
        <v>0.0012079537037037002</v>
      </c>
      <c r="F113" s="17">
        <v>189</v>
      </c>
      <c r="G113" s="45">
        <f t="shared" si="8"/>
        <v>427</v>
      </c>
      <c r="H113" s="35">
        <v>9.05</v>
      </c>
      <c r="I113" s="35">
        <v>42.3</v>
      </c>
      <c r="J113" s="17">
        <v>111</v>
      </c>
    </row>
    <row r="114" spans="2:10" ht="12.75">
      <c r="B114" s="22">
        <f t="shared" si="10"/>
        <v>8.405100000000001</v>
      </c>
      <c r="C114" s="35">
        <v>8.42</v>
      </c>
      <c r="D114" s="23">
        <f t="shared" si="7"/>
        <v>0.0012080067037037003</v>
      </c>
      <c r="E114" s="37">
        <v>0.001211370370370367</v>
      </c>
      <c r="F114" s="17">
        <v>188</v>
      </c>
      <c r="G114" s="45">
        <f t="shared" si="8"/>
        <v>429</v>
      </c>
      <c r="H114" s="35">
        <v>9.1</v>
      </c>
      <c r="I114" s="35">
        <v>42.61</v>
      </c>
      <c r="J114" s="17">
        <v>112</v>
      </c>
    </row>
    <row r="115" spans="2:10" ht="12.75">
      <c r="B115" s="22">
        <f t="shared" si="10"/>
        <v>8.4251</v>
      </c>
      <c r="C115" s="35">
        <v>8.44</v>
      </c>
      <c r="D115" s="23">
        <f t="shared" si="7"/>
        <v>0.001211423370370367</v>
      </c>
      <c r="E115" s="37">
        <v>0.0012147870370370338</v>
      </c>
      <c r="F115" s="17">
        <v>187</v>
      </c>
      <c r="G115" s="45">
        <v>430</v>
      </c>
      <c r="H115" s="35">
        <v>9.14</v>
      </c>
      <c r="I115" s="35">
        <v>42.91</v>
      </c>
      <c r="J115" s="17">
        <v>113</v>
      </c>
    </row>
    <row r="116" spans="2:10" ht="12.75">
      <c r="B116" s="22">
        <f>C115+0.0051</f>
        <v>8.4451</v>
      </c>
      <c r="C116" s="35">
        <v>8.46</v>
      </c>
      <c r="D116" s="23">
        <f t="shared" si="7"/>
        <v>0.0012148400370370338</v>
      </c>
      <c r="E116" s="37">
        <v>0.0012182037037037005</v>
      </c>
      <c r="F116" s="17">
        <v>186</v>
      </c>
      <c r="G116" s="45">
        <f t="shared" si="8"/>
        <v>432</v>
      </c>
      <c r="H116" s="35">
        <v>9.19</v>
      </c>
      <c r="I116" s="35">
        <v>43.22</v>
      </c>
      <c r="J116" s="17">
        <v>114</v>
      </c>
    </row>
    <row r="117" spans="2:10" ht="12.75">
      <c r="B117" s="22">
        <f t="shared" si="10"/>
        <v>8.465100000000001</v>
      </c>
      <c r="C117" s="35">
        <v>8.48</v>
      </c>
      <c r="D117" s="23">
        <f>E116+0.000000052</f>
        <v>0.0012182557037037005</v>
      </c>
      <c r="E117" s="37">
        <v>0.0012216203703703673</v>
      </c>
      <c r="F117" s="17">
        <v>185</v>
      </c>
      <c r="G117" s="45">
        <f t="shared" si="8"/>
        <v>434</v>
      </c>
      <c r="H117" s="35">
        <v>9.24</v>
      </c>
      <c r="I117" s="35">
        <v>43.52</v>
      </c>
      <c r="J117" s="17">
        <v>115</v>
      </c>
    </row>
    <row r="118" spans="2:10" ht="12.75">
      <c r="B118" s="22">
        <f t="shared" si="10"/>
        <v>8.485100000000001</v>
      </c>
      <c r="C118" s="35">
        <v>8.51</v>
      </c>
      <c r="D118" s="23">
        <f>E117+0.000000052</f>
        <v>0.0012216723703703672</v>
      </c>
      <c r="E118" s="37">
        <v>0.001225037037037034</v>
      </c>
      <c r="F118" s="17">
        <v>184</v>
      </c>
      <c r="G118" s="45">
        <f t="shared" si="8"/>
        <v>436</v>
      </c>
      <c r="H118" s="35">
        <v>9.29</v>
      </c>
      <c r="I118" s="35">
        <v>43.82</v>
      </c>
      <c r="J118" s="17">
        <v>116</v>
      </c>
    </row>
    <row r="119" spans="2:10" ht="12.75">
      <c r="B119" s="22">
        <f t="shared" si="10"/>
        <v>8.5151</v>
      </c>
      <c r="C119" s="35">
        <v>8.53</v>
      </c>
      <c r="D119" s="23">
        <f t="shared" si="7"/>
        <v>0.001225090037037034</v>
      </c>
      <c r="E119" s="37">
        <v>0.0012284537037037008</v>
      </c>
      <c r="F119" s="17">
        <v>183</v>
      </c>
      <c r="G119" s="45">
        <f t="shared" si="8"/>
        <v>438</v>
      </c>
      <c r="H119" s="35">
        <v>9.34</v>
      </c>
      <c r="I119" s="35">
        <v>44.13</v>
      </c>
      <c r="J119" s="17">
        <v>117</v>
      </c>
    </row>
    <row r="120" spans="2:10" ht="12.75">
      <c r="B120" s="22">
        <f t="shared" si="10"/>
        <v>8.5351</v>
      </c>
      <c r="C120" s="35">
        <v>8.55</v>
      </c>
      <c r="D120" s="23">
        <f t="shared" si="7"/>
        <v>0.0012285067037037009</v>
      </c>
      <c r="E120" s="37">
        <v>0.0012318703703703675</v>
      </c>
      <c r="F120" s="17">
        <v>182</v>
      </c>
      <c r="G120" s="45">
        <f t="shared" si="8"/>
        <v>440</v>
      </c>
      <c r="H120" s="35">
        <v>9.38</v>
      </c>
      <c r="I120" s="35">
        <v>44.43</v>
      </c>
      <c r="J120" s="17">
        <v>118</v>
      </c>
    </row>
    <row r="121" spans="2:10" ht="12.75">
      <c r="B121" s="22">
        <f t="shared" si="10"/>
        <v>8.555100000000001</v>
      </c>
      <c r="C121" s="35">
        <v>8.57</v>
      </c>
      <c r="D121" s="23">
        <f t="shared" si="7"/>
        <v>0.0012319233703703676</v>
      </c>
      <c r="E121" s="37">
        <v>0.0012352870370370343</v>
      </c>
      <c r="F121" s="17">
        <v>181</v>
      </c>
      <c r="G121" s="45">
        <f t="shared" si="8"/>
        <v>442</v>
      </c>
      <c r="H121" s="35">
        <v>9.43</v>
      </c>
      <c r="I121" s="35">
        <v>44.74</v>
      </c>
      <c r="J121" s="17">
        <v>119</v>
      </c>
    </row>
    <row r="122" spans="2:10" ht="12.75">
      <c r="B122" s="22">
        <f t="shared" si="10"/>
        <v>8.5751</v>
      </c>
      <c r="C122" s="35">
        <v>8.59</v>
      </c>
      <c r="D122" s="23">
        <f t="shared" si="7"/>
        <v>0.0012353400370370344</v>
      </c>
      <c r="E122" s="37">
        <v>0.001238703703703701</v>
      </c>
      <c r="F122" s="17">
        <v>180</v>
      </c>
      <c r="G122" s="45">
        <f t="shared" si="8"/>
        <v>444</v>
      </c>
      <c r="H122" s="35">
        <v>9.48</v>
      </c>
      <c r="I122" s="35">
        <v>45.04</v>
      </c>
      <c r="J122" s="17">
        <v>120</v>
      </c>
    </row>
    <row r="123" spans="2:10" ht="12.75">
      <c r="B123" s="22">
        <f>C122+0.0051</f>
        <v>8.5951</v>
      </c>
      <c r="C123" s="35">
        <v>8.61</v>
      </c>
      <c r="D123" s="23">
        <f>E122+0.000000052</f>
        <v>0.001238755703703701</v>
      </c>
      <c r="E123" s="37">
        <v>0.0012421203703703678</v>
      </c>
      <c r="F123" s="17">
        <v>179</v>
      </c>
      <c r="G123" s="45">
        <f t="shared" si="8"/>
        <v>446</v>
      </c>
      <c r="H123" s="35">
        <v>9.53</v>
      </c>
      <c r="I123" s="35">
        <v>45.34</v>
      </c>
      <c r="J123" s="17">
        <v>121</v>
      </c>
    </row>
    <row r="124" spans="2:10" ht="12.75">
      <c r="B124" s="22">
        <f aca="true" t="shared" si="11" ref="B124:B142">C123+0.0051</f>
        <v>8.6151</v>
      </c>
      <c r="C124" s="35">
        <v>8.64</v>
      </c>
      <c r="D124" s="23">
        <f>E123+0.000000052</f>
        <v>0.0012421723703703678</v>
      </c>
      <c r="E124" s="37">
        <v>0.0012455370370370346</v>
      </c>
      <c r="F124" s="17">
        <v>178</v>
      </c>
      <c r="G124" s="45">
        <f t="shared" si="8"/>
        <v>448</v>
      </c>
      <c r="H124" s="35">
        <v>9.58</v>
      </c>
      <c r="I124" s="35">
        <v>45.65</v>
      </c>
      <c r="J124" s="17">
        <v>122</v>
      </c>
    </row>
    <row r="125" spans="2:10" ht="12.75">
      <c r="B125" s="22">
        <f t="shared" si="11"/>
        <v>8.645100000000001</v>
      </c>
      <c r="C125" s="35">
        <v>8.66</v>
      </c>
      <c r="D125" s="23">
        <f t="shared" si="7"/>
        <v>0.0012455900370370347</v>
      </c>
      <c r="E125" s="37">
        <v>0.0012489537037037013</v>
      </c>
      <c r="F125" s="17">
        <v>177</v>
      </c>
      <c r="G125" s="45">
        <f t="shared" si="8"/>
        <v>450</v>
      </c>
      <c r="H125" s="35">
        <v>9.62</v>
      </c>
      <c r="I125" s="35">
        <v>45.95</v>
      </c>
      <c r="J125" s="17">
        <v>123</v>
      </c>
    </row>
    <row r="126" spans="2:10" ht="12.75">
      <c r="B126" s="22">
        <f t="shared" si="11"/>
        <v>8.6651</v>
      </c>
      <c r="C126" s="35">
        <v>8.68</v>
      </c>
      <c r="D126" s="23">
        <f t="shared" si="7"/>
        <v>0.0012490067037037014</v>
      </c>
      <c r="E126" s="37">
        <v>0.001252370370370368</v>
      </c>
      <c r="F126" s="17">
        <v>176</v>
      </c>
      <c r="G126" s="45">
        <f t="shared" si="8"/>
        <v>452</v>
      </c>
      <c r="H126" s="35">
        <v>9.67</v>
      </c>
      <c r="I126" s="35">
        <v>46.26</v>
      </c>
      <c r="J126" s="17">
        <v>124</v>
      </c>
    </row>
    <row r="127" spans="2:10" ht="12.75">
      <c r="B127" s="22">
        <f t="shared" si="11"/>
        <v>8.6851</v>
      </c>
      <c r="C127" s="35">
        <v>8.7</v>
      </c>
      <c r="D127" s="23">
        <f t="shared" si="7"/>
        <v>0.0012524233703703682</v>
      </c>
      <c r="E127" s="37">
        <v>0.0012557870370370349</v>
      </c>
      <c r="F127" s="17">
        <v>175</v>
      </c>
      <c r="G127" s="45">
        <f t="shared" si="8"/>
        <v>454</v>
      </c>
      <c r="H127" s="35">
        <v>9.72</v>
      </c>
      <c r="I127" s="35">
        <v>46.56</v>
      </c>
      <c r="J127" s="17">
        <v>125</v>
      </c>
    </row>
    <row r="128" spans="2:10" ht="12.75">
      <c r="B128" s="22">
        <f t="shared" si="11"/>
        <v>8.7051</v>
      </c>
      <c r="C128" s="35">
        <v>8.72</v>
      </c>
      <c r="D128" s="23">
        <f t="shared" si="7"/>
        <v>0.001255840037037035</v>
      </c>
      <c r="E128" s="37">
        <v>0.0012592037037037016</v>
      </c>
      <c r="F128" s="17">
        <v>174</v>
      </c>
      <c r="G128" s="45">
        <f t="shared" si="8"/>
        <v>456</v>
      </c>
      <c r="H128" s="35">
        <v>9.77</v>
      </c>
      <c r="I128" s="35">
        <v>46.86</v>
      </c>
      <c r="J128" s="17">
        <v>126</v>
      </c>
    </row>
    <row r="129" spans="2:10" ht="12.75">
      <c r="B129" s="22">
        <f t="shared" si="11"/>
        <v>8.725100000000001</v>
      </c>
      <c r="C129" s="35">
        <v>8.74</v>
      </c>
      <c r="D129" s="23">
        <f>E128+0.000000069</f>
        <v>0.0012592727037037015</v>
      </c>
      <c r="E129" s="37">
        <v>0.0012626203703703684</v>
      </c>
      <c r="F129" s="17">
        <v>173</v>
      </c>
      <c r="G129" s="45">
        <f t="shared" si="8"/>
        <v>458</v>
      </c>
      <c r="H129" s="35">
        <v>9.82</v>
      </c>
      <c r="I129" s="35">
        <v>47.17</v>
      </c>
      <c r="J129" s="17">
        <v>127</v>
      </c>
    </row>
    <row r="130" spans="2:10" ht="12.75">
      <c r="B130" s="22">
        <f t="shared" si="11"/>
        <v>8.7451</v>
      </c>
      <c r="C130" s="35">
        <v>8.76</v>
      </c>
      <c r="D130" s="23">
        <f>E129+0.000000052</f>
        <v>0.0012626723703703683</v>
      </c>
      <c r="E130" s="37">
        <v>0.0012660370370370351</v>
      </c>
      <c r="F130" s="17">
        <v>172</v>
      </c>
      <c r="G130" s="45">
        <f t="shared" si="8"/>
        <v>460</v>
      </c>
      <c r="H130" s="35">
        <v>9.86</v>
      </c>
      <c r="I130" s="35">
        <v>47.47</v>
      </c>
      <c r="J130" s="17">
        <v>128</v>
      </c>
    </row>
    <row r="131" spans="2:10" ht="12.75">
      <c r="B131" s="22">
        <f t="shared" si="11"/>
        <v>8.7651</v>
      </c>
      <c r="C131" s="35">
        <v>8.79</v>
      </c>
      <c r="D131" s="23">
        <f t="shared" si="7"/>
        <v>0.0012660900370370352</v>
      </c>
      <c r="E131" s="37">
        <v>0.001269453703703702</v>
      </c>
      <c r="F131" s="17">
        <v>171</v>
      </c>
      <c r="G131" s="45">
        <f t="shared" si="8"/>
        <v>462</v>
      </c>
      <c r="H131" s="35">
        <v>9.91</v>
      </c>
      <c r="I131" s="35">
        <v>47.78</v>
      </c>
      <c r="J131" s="17">
        <v>129</v>
      </c>
    </row>
    <row r="132" spans="2:10" ht="12.75">
      <c r="B132" s="22">
        <f t="shared" si="11"/>
        <v>8.7951</v>
      </c>
      <c r="C132" s="35">
        <v>8.81</v>
      </c>
      <c r="D132" s="23">
        <f aca="true" t="shared" si="12" ref="D132:D194">E131+0.000000053</f>
        <v>0.001269506703703702</v>
      </c>
      <c r="E132" s="37">
        <v>0.0012728703703703687</v>
      </c>
      <c r="F132" s="17">
        <v>170</v>
      </c>
      <c r="G132" s="45">
        <f t="shared" si="8"/>
        <v>464</v>
      </c>
      <c r="H132" s="35">
        <v>9.96</v>
      </c>
      <c r="I132" s="35">
        <v>48.08</v>
      </c>
      <c r="J132" s="17">
        <v>130</v>
      </c>
    </row>
    <row r="133" spans="2:10" ht="12.75">
      <c r="B133" s="22">
        <f t="shared" si="11"/>
        <v>8.815100000000001</v>
      </c>
      <c r="C133" s="35">
        <v>8.83</v>
      </c>
      <c r="D133" s="23">
        <f t="shared" si="12"/>
        <v>0.0012729233703703687</v>
      </c>
      <c r="E133" s="37">
        <v>0.0012762870370370354</v>
      </c>
      <c r="F133" s="17">
        <v>169</v>
      </c>
      <c r="G133" s="45">
        <f t="shared" si="8"/>
        <v>466</v>
      </c>
      <c r="H133" s="35">
        <v>10.01</v>
      </c>
      <c r="I133" s="35">
        <v>48.38</v>
      </c>
      <c r="J133" s="17">
        <v>131</v>
      </c>
    </row>
    <row r="134" spans="2:10" ht="12.75">
      <c r="B134" s="22">
        <f t="shared" si="11"/>
        <v>8.8351</v>
      </c>
      <c r="C134" s="35">
        <v>8.85</v>
      </c>
      <c r="D134" s="23">
        <f t="shared" si="12"/>
        <v>0.0012763400370370355</v>
      </c>
      <c r="E134" s="37">
        <v>0.0012797037037037022</v>
      </c>
      <c r="F134" s="17">
        <v>168</v>
      </c>
      <c r="G134" s="45">
        <f t="shared" si="8"/>
        <v>468</v>
      </c>
      <c r="H134" s="35">
        <v>10.06</v>
      </c>
      <c r="I134" s="35">
        <v>48.69</v>
      </c>
      <c r="J134" s="17">
        <v>132</v>
      </c>
    </row>
    <row r="135" spans="2:10" ht="12.75">
      <c r="B135" s="22">
        <f t="shared" si="11"/>
        <v>8.8551</v>
      </c>
      <c r="C135" s="35">
        <v>8.87</v>
      </c>
      <c r="D135" s="23">
        <f>E134+0.000000052</f>
        <v>0.0012797557037037021</v>
      </c>
      <c r="E135" s="37">
        <v>0.001283120370370369</v>
      </c>
      <c r="F135" s="17">
        <v>167</v>
      </c>
      <c r="G135" s="45">
        <f t="shared" si="8"/>
        <v>470</v>
      </c>
      <c r="H135" s="35">
        <v>10.1</v>
      </c>
      <c r="I135" s="35">
        <v>48.99</v>
      </c>
      <c r="J135" s="17">
        <v>133</v>
      </c>
    </row>
    <row r="136" spans="2:10" ht="12.75">
      <c r="B136" s="22">
        <f>C135+0.0051</f>
        <v>8.8751</v>
      </c>
      <c r="C136" s="35">
        <v>8.89</v>
      </c>
      <c r="D136" s="23">
        <f>E135+0.000000052</f>
        <v>0.0012831723703703689</v>
      </c>
      <c r="E136" s="37">
        <v>0.0012865370370370357</v>
      </c>
      <c r="F136" s="17">
        <v>166</v>
      </c>
      <c r="G136" s="45">
        <f t="shared" si="8"/>
        <v>472</v>
      </c>
      <c r="H136" s="35">
        <v>10.15</v>
      </c>
      <c r="I136" s="35">
        <v>49.3</v>
      </c>
      <c r="J136" s="17">
        <v>134</v>
      </c>
    </row>
    <row r="137" spans="2:10" ht="12.75">
      <c r="B137" s="22">
        <f t="shared" si="11"/>
        <v>8.895100000000001</v>
      </c>
      <c r="C137" s="35">
        <v>8.92</v>
      </c>
      <c r="D137" s="23">
        <f t="shared" si="12"/>
        <v>0.0012865900370370358</v>
      </c>
      <c r="E137" s="37">
        <v>0.0012899537037037024</v>
      </c>
      <c r="F137" s="17">
        <v>165</v>
      </c>
      <c r="G137" s="45">
        <f t="shared" si="8"/>
        <v>474</v>
      </c>
      <c r="H137" s="35">
        <v>10.2</v>
      </c>
      <c r="I137" s="35">
        <v>49.6</v>
      </c>
      <c r="J137" s="17">
        <v>135</v>
      </c>
    </row>
    <row r="138" spans="2:10" ht="12.75">
      <c r="B138" s="22">
        <f t="shared" si="11"/>
        <v>8.9251</v>
      </c>
      <c r="C138" s="35">
        <v>8.94</v>
      </c>
      <c r="D138" s="23">
        <f t="shared" si="12"/>
        <v>0.0012900067037037025</v>
      </c>
      <c r="E138" s="37">
        <v>0.0012933703703703692</v>
      </c>
      <c r="F138" s="17">
        <v>164</v>
      </c>
      <c r="G138" s="45">
        <f t="shared" si="8"/>
        <v>476</v>
      </c>
      <c r="H138" s="35">
        <v>10.25</v>
      </c>
      <c r="I138" s="35">
        <v>49.9</v>
      </c>
      <c r="J138" s="17">
        <v>136</v>
      </c>
    </row>
    <row r="139" spans="2:10" ht="12.75">
      <c r="B139" s="22">
        <f t="shared" si="11"/>
        <v>8.9451</v>
      </c>
      <c r="C139" s="35">
        <v>8.96</v>
      </c>
      <c r="D139" s="23">
        <f t="shared" si="12"/>
        <v>0.0012934233703703693</v>
      </c>
      <c r="E139" s="37">
        <v>0.001296787037037036</v>
      </c>
      <c r="F139" s="17">
        <v>163</v>
      </c>
      <c r="G139" s="45">
        <f t="shared" si="8"/>
        <v>478</v>
      </c>
      <c r="H139" s="35">
        <v>10.3</v>
      </c>
      <c r="I139" s="35">
        <v>50.21</v>
      </c>
      <c r="J139" s="17">
        <v>137</v>
      </c>
    </row>
    <row r="140" spans="2:10" ht="12.75">
      <c r="B140" s="22">
        <f t="shared" si="11"/>
        <v>8.965100000000001</v>
      </c>
      <c r="C140" s="35">
        <v>8.98</v>
      </c>
      <c r="D140" s="23">
        <f t="shared" si="12"/>
        <v>0.001296840037037036</v>
      </c>
      <c r="E140" s="37">
        <v>0.0013002037037037027</v>
      </c>
      <c r="F140" s="17">
        <v>162</v>
      </c>
      <c r="G140" s="45">
        <v>479</v>
      </c>
      <c r="H140" s="35">
        <v>10.34</v>
      </c>
      <c r="I140" s="35">
        <v>50.51</v>
      </c>
      <c r="J140" s="17">
        <v>138</v>
      </c>
    </row>
    <row r="141" spans="2:10" ht="12.75">
      <c r="B141" s="22">
        <f t="shared" si="11"/>
        <v>8.985100000000001</v>
      </c>
      <c r="C141" s="35">
        <v>9</v>
      </c>
      <c r="D141" s="23">
        <f>E140+0.000000052</f>
        <v>0.0013002557037037027</v>
      </c>
      <c r="E141" s="37">
        <v>0.0013036203703703695</v>
      </c>
      <c r="F141" s="17">
        <v>161</v>
      </c>
      <c r="G141" s="45">
        <f t="shared" si="8"/>
        <v>481</v>
      </c>
      <c r="H141" s="35">
        <v>10.39</v>
      </c>
      <c r="I141" s="35">
        <v>50.82</v>
      </c>
      <c r="J141" s="17">
        <v>139</v>
      </c>
    </row>
    <row r="142" spans="2:10" ht="12.75">
      <c r="B142" s="22">
        <f t="shared" si="11"/>
        <v>9.0051</v>
      </c>
      <c r="C142" s="35">
        <v>9.02</v>
      </c>
      <c r="D142" s="23">
        <f>E141+0.000000052</f>
        <v>0.0013036723703703694</v>
      </c>
      <c r="E142" s="37">
        <v>0.0013070370370370362</v>
      </c>
      <c r="F142" s="17">
        <v>160</v>
      </c>
      <c r="G142" s="45">
        <f aca="true" t="shared" si="13" ref="G142:G205">G141+2</f>
        <v>483</v>
      </c>
      <c r="H142" s="35">
        <v>10.44</v>
      </c>
      <c r="I142" s="35">
        <v>51.12</v>
      </c>
      <c r="J142" s="17">
        <v>140</v>
      </c>
    </row>
    <row r="143" spans="2:10" ht="12.75">
      <c r="B143" s="22">
        <f>C142+0.0051</f>
        <v>9.0251</v>
      </c>
      <c r="C143" s="35">
        <v>9.05</v>
      </c>
      <c r="D143" s="23">
        <f t="shared" si="12"/>
        <v>0.0013070900370370363</v>
      </c>
      <c r="E143" s="37">
        <v>0.001310453703703703</v>
      </c>
      <c r="F143" s="17">
        <v>159</v>
      </c>
      <c r="G143" s="45">
        <f t="shared" si="13"/>
        <v>485</v>
      </c>
      <c r="H143" s="35">
        <v>10.49</v>
      </c>
      <c r="I143" s="35">
        <v>51.42</v>
      </c>
      <c r="J143" s="17">
        <v>141</v>
      </c>
    </row>
    <row r="144" spans="2:10" ht="12.75">
      <c r="B144" s="22">
        <f aca="true" t="shared" si="14" ref="B144:B163">C143+0.0051</f>
        <v>9.055100000000001</v>
      </c>
      <c r="C144" s="35">
        <v>9.07</v>
      </c>
      <c r="D144" s="23">
        <f t="shared" si="12"/>
        <v>0.001310506703703703</v>
      </c>
      <c r="E144" s="37">
        <v>0.0013138703703703698</v>
      </c>
      <c r="F144" s="17">
        <v>158</v>
      </c>
      <c r="G144" s="45">
        <f t="shared" si="13"/>
        <v>487</v>
      </c>
      <c r="H144" s="35">
        <v>10.54</v>
      </c>
      <c r="I144" s="35">
        <v>51.73</v>
      </c>
      <c r="J144" s="17">
        <v>142</v>
      </c>
    </row>
    <row r="145" spans="2:10" ht="12.75">
      <c r="B145" s="22">
        <f t="shared" si="14"/>
        <v>9.0751</v>
      </c>
      <c r="C145" s="35">
        <v>9.09</v>
      </c>
      <c r="D145" s="23">
        <f t="shared" si="12"/>
        <v>0.0013139233703703698</v>
      </c>
      <c r="E145" s="37">
        <v>0.0013172870370370365</v>
      </c>
      <c r="F145" s="17">
        <v>157</v>
      </c>
      <c r="G145" s="45">
        <f t="shared" si="13"/>
        <v>489</v>
      </c>
      <c r="H145" s="35">
        <v>10.58</v>
      </c>
      <c r="I145" s="35">
        <v>52.03</v>
      </c>
      <c r="J145" s="17">
        <v>143</v>
      </c>
    </row>
    <row r="146" spans="2:10" ht="12.75">
      <c r="B146" s="22">
        <f t="shared" si="14"/>
        <v>9.0951</v>
      </c>
      <c r="C146" s="35">
        <v>9.11</v>
      </c>
      <c r="D146" s="23">
        <f t="shared" si="12"/>
        <v>0.0013173400370370366</v>
      </c>
      <c r="E146" s="37">
        <v>0.0013207037037037033</v>
      </c>
      <c r="F146" s="17">
        <v>156</v>
      </c>
      <c r="G146" s="45">
        <f t="shared" si="13"/>
        <v>491</v>
      </c>
      <c r="H146" s="35">
        <v>10.63</v>
      </c>
      <c r="I146" s="35">
        <v>52.34</v>
      </c>
      <c r="J146" s="17">
        <v>144</v>
      </c>
    </row>
    <row r="147" spans="2:10" ht="12.75">
      <c r="B147" s="22">
        <f t="shared" si="14"/>
        <v>9.1151</v>
      </c>
      <c r="C147" s="35">
        <v>9.13</v>
      </c>
      <c r="D147" s="23">
        <f>E146+0.000000052</f>
        <v>0.0013207557037037032</v>
      </c>
      <c r="E147" s="37">
        <v>0.00132412037037037</v>
      </c>
      <c r="F147" s="17">
        <v>155</v>
      </c>
      <c r="G147" s="45">
        <f t="shared" si="13"/>
        <v>493</v>
      </c>
      <c r="H147" s="35">
        <v>10.68</v>
      </c>
      <c r="I147" s="35">
        <v>52.64</v>
      </c>
      <c r="J147" s="17">
        <v>145</v>
      </c>
    </row>
    <row r="148" spans="2:10" ht="12.75">
      <c r="B148" s="22">
        <f t="shared" si="14"/>
        <v>9.135100000000001</v>
      </c>
      <c r="C148" s="35">
        <v>9.15</v>
      </c>
      <c r="D148" s="23">
        <f>E147+0.000000052</f>
        <v>0.00132417237037037</v>
      </c>
      <c r="E148" s="37">
        <v>0.0013275370370370368</v>
      </c>
      <c r="F148" s="17">
        <v>154</v>
      </c>
      <c r="G148" s="45">
        <f t="shared" si="13"/>
        <v>495</v>
      </c>
      <c r="H148" s="35">
        <v>10.73</v>
      </c>
      <c r="I148" s="35">
        <v>52.94</v>
      </c>
      <c r="J148" s="17">
        <v>146</v>
      </c>
    </row>
    <row r="149" spans="2:10" ht="12.75">
      <c r="B149" s="22">
        <f t="shared" si="14"/>
        <v>9.155100000000001</v>
      </c>
      <c r="C149" s="35">
        <v>9.18</v>
      </c>
      <c r="D149" s="23">
        <f t="shared" si="12"/>
        <v>0.0013275900370370369</v>
      </c>
      <c r="E149" s="37">
        <v>0.0013309537037037036</v>
      </c>
      <c r="F149" s="17">
        <v>153</v>
      </c>
      <c r="G149" s="45">
        <f t="shared" si="13"/>
        <v>497</v>
      </c>
      <c r="H149" s="35">
        <v>10.78</v>
      </c>
      <c r="I149" s="35">
        <v>53.25</v>
      </c>
      <c r="J149" s="17">
        <v>147</v>
      </c>
    </row>
    <row r="150" spans="2:10" ht="12.75">
      <c r="B150" s="22">
        <f t="shared" si="14"/>
        <v>9.1851</v>
      </c>
      <c r="C150" s="35">
        <v>9.2</v>
      </c>
      <c r="D150" s="23">
        <f t="shared" si="12"/>
        <v>0.0013310067037037036</v>
      </c>
      <c r="E150" s="37">
        <v>0.0013343703703703703</v>
      </c>
      <c r="F150" s="17">
        <v>152</v>
      </c>
      <c r="G150" s="45">
        <f t="shared" si="13"/>
        <v>499</v>
      </c>
      <c r="H150" s="35">
        <v>10.82</v>
      </c>
      <c r="I150" s="35">
        <v>53.55</v>
      </c>
      <c r="J150" s="17">
        <v>148</v>
      </c>
    </row>
    <row r="151" spans="2:10" ht="12.75">
      <c r="B151" s="22">
        <f t="shared" si="14"/>
        <v>9.2051</v>
      </c>
      <c r="C151" s="35">
        <v>9.22</v>
      </c>
      <c r="D151" s="23">
        <f t="shared" si="12"/>
        <v>0.0013344233703703704</v>
      </c>
      <c r="E151" s="37">
        <v>0.001337787037037037</v>
      </c>
      <c r="F151" s="17">
        <v>151</v>
      </c>
      <c r="G151" s="45">
        <f t="shared" si="13"/>
        <v>501</v>
      </c>
      <c r="H151" s="35">
        <v>10.87</v>
      </c>
      <c r="I151" s="35">
        <v>53.86</v>
      </c>
      <c r="J151" s="17">
        <v>149</v>
      </c>
    </row>
    <row r="152" spans="2:10" ht="12.75">
      <c r="B152" s="22">
        <f t="shared" si="14"/>
        <v>9.225100000000001</v>
      </c>
      <c r="C152" s="33">
        <v>9.24</v>
      </c>
      <c r="D152" s="23">
        <f t="shared" si="12"/>
        <v>0.0013378400370370371</v>
      </c>
      <c r="E152" s="34">
        <v>0.0013412037037037038</v>
      </c>
      <c r="F152" s="16">
        <v>150</v>
      </c>
      <c r="G152" s="46">
        <f t="shared" si="13"/>
        <v>503</v>
      </c>
      <c r="H152" s="33">
        <v>10.92</v>
      </c>
      <c r="I152" s="33">
        <v>54.16</v>
      </c>
      <c r="J152" s="16">
        <v>150</v>
      </c>
    </row>
    <row r="153" spans="2:10" ht="12.75">
      <c r="B153" s="22">
        <f t="shared" si="14"/>
        <v>9.2451</v>
      </c>
      <c r="C153" s="35">
        <v>9.26</v>
      </c>
      <c r="D153" s="23">
        <f>E152+0.000000052</f>
        <v>0.0013412557037037038</v>
      </c>
      <c r="E153" s="37">
        <v>0.0013450000000000033</v>
      </c>
      <c r="F153" s="17">
        <v>149</v>
      </c>
      <c r="G153" s="45">
        <f t="shared" si="13"/>
        <v>505</v>
      </c>
      <c r="H153" s="35">
        <v>10.96</v>
      </c>
      <c r="I153" s="35">
        <v>54.43</v>
      </c>
      <c r="J153" s="17">
        <v>151</v>
      </c>
    </row>
    <row r="154" spans="2:10" ht="12.75">
      <c r="B154" s="22">
        <f t="shared" si="14"/>
        <v>9.2651</v>
      </c>
      <c r="C154" s="35">
        <v>9.29</v>
      </c>
      <c r="D154" s="23">
        <f>E153+0.000000052</f>
        <v>0.0013450520000000033</v>
      </c>
      <c r="E154" s="37">
        <v>0.0013487962962962995</v>
      </c>
      <c r="F154" s="17">
        <v>148</v>
      </c>
      <c r="G154" s="45">
        <v>507</v>
      </c>
      <c r="H154" s="35">
        <v>11.01</v>
      </c>
      <c r="I154" s="35">
        <v>54.71</v>
      </c>
      <c r="J154" s="17">
        <v>152</v>
      </c>
    </row>
    <row r="155" spans="2:10" ht="12.75">
      <c r="B155" s="22">
        <f t="shared" si="14"/>
        <v>9.2951</v>
      </c>
      <c r="C155" s="35">
        <v>9.31</v>
      </c>
      <c r="D155" s="23">
        <f t="shared" si="12"/>
        <v>0.0013488492962962996</v>
      </c>
      <c r="E155" s="37">
        <v>0.0013525925925925958</v>
      </c>
      <c r="F155" s="17">
        <v>147</v>
      </c>
      <c r="G155" s="45">
        <v>508</v>
      </c>
      <c r="H155" s="35">
        <v>11.05</v>
      </c>
      <c r="I155" s="35">
        <v>54.98</v>
      </c>
      <c r="J155" s="17">
        <v>153</v>
      </c>
    </row>
    <row r="156" spans="2:10" ht="12.75">
      <c r="B156" s="22">
        <f>C155+0.0051</f>
        <v>9.315100000000001</v>
      </c>
      <c r="C156" s="35">
        <v>9.34</v>
      </c>
      <c r="D156" s="23">
        <f t="shared" si="12"/>
        <v>0.0013526455925925958</v>
      </c>
      <c r="E156" s="37">
        <v>0.001356388888888892</v>
      </c>
      <c r="F156" s="17">
        <v>146</v>
      </c>
      <c r="G156" s="45">
        <f t="shared" si="13"/>
        <v>510</v>
      </c>
      <c r="H156" s="35">
        <v>11.09</v>
      </c>
      <c r="I156" s="35">
        <v>55.25</v>
      </c>
      <c r="J156" s="17">
        <v>154</v>
      </c>
    </row>
    <row r="157" spans="2:10" ht="12.75">
      <c r="B157" s="22">
        <f t="shared" si="14"/>
        <v>9.3451</v>
      </c>
      <c r="C157" s="35">
        <v>9.36</v>
      </c>
      <c r="D157" s="23">
        <f t="shared" si="12"/>
        <v>0.001356441888888892</v>
      </c>
      <c r="E157" s="37">
        <v>0.0013601851851851882</v>
      </c>
      <c r="F157" s="17">
        <v>145</v>
      </c>
      <c r="G157" s="45">
        <f t="shared" si="13"/>
        <v>512</v>
      </c>
      <c r="H157" s="35">
        <v>11.14</v>
      </c>
      <c r="I157" s="35">
        <v>55.53</v>
      </c>
      <c r="J157" s="17">
        <v>155</v>
      </c>
    </row>
    <row r="158" spans="2:10" ht="12.75">
      <c r="B158" s="22">
        <f t="shared" si="14"/>
        <v>9.3651</v>
      </c>
      <c r="C158" s="35">
        <v>9.38</v>
      </c>
      <c r="D158" s="23">
        <f t="shared" si="12"/>
        <v>0.0013602381851851883</v>
      </c>
      <c r="E158" s="37">
        <v>0.0013639814814814845</v>
      </c>
      <c r="F158" s="17">
        <v>144</v>
      </c>
      <c r="G158" s="45">
        <v>514</v>
      </c>
      <c r="H158" s="35">
        <v>11.18</v>
      </c>
      <c r="I158" s="35">
        <v>55.8</v>
      </c>
      <c r="J158" s="17">
        <v>156</v>
      </c>
    </row>
    <row r="159" spans="2:10" ht="12.75">
      <c r="B159" s="22">
        <f t="shared" si="14"/>
        <v>9.385100000000001</v>
      </c>
      <c r="C159" s="35">
        <v>9.41</v>
      </c>
      <c r="D159" s="23">
        <f>E158+0.000000052</f>
        <v>0.0013640334814814844</v>
      </c>
      <c r="E159" s="37">
        <v>0.0013677777777777807</v>
      </c>
      <c r="F159" s="17">
        <v>143</v>
      </c>
      <c r="G159" s="45">
        <v>515</v>
      </c>
      <c r="H159" s="35">
        <v>11.22</v>
      </c>
      <c r="I159" s="35">
        <v>56.08</v>
      </c>
      <c r="J159" s="17">
        <v>157</v>
      </c>
    </row>
    <row r="160" spans="2:10" ht="12.75">
      <c r="B160" s="22">
        <f t="shared" si="14"/>
        <v>9.4151</v>
      </c>
      <c r="C160" s="35">
        <v>9.43</v>
      </c>
      <c r="D160" s="23">
        <f>E159+0.000000069</f>
        <v>0.0013678467777777806</v>
      </c>
      <c r="E160" s="37">
        <v>0.001371574074074077</v>
      </c>
      <c r="F160" s="17">
        <v>142</v>
      </c>
      <c r="G160" s="45">
        <f t="shared" si="13"/>
        <v>517</v>
      </c>
      <c r="H160" s="35">
        <v>11.27</v>
      </c>
      <c r="I160" s="35">
        <v>56.35</v>
      </c>
      <c r="J160" s="17">
        <v>158</v>
      </c>
    </row>
    <row r="161" spans="2:10" ht="12.75">
      <c r="B161" s="22">
        <f t="shared" si="14"/>
        <v>9.4351</v>
      </c>
      <c r="C161" s="35">
        <v>9.46</v>
      </c>
      <c r="D161" s="23">
        <f t="shared" si="12"/>
        <v>0.001371627074074077</v>
      </c>
      <c r="E161" s="37">
        <v>0.0013753703703703732</v>
      </c>
      <c r="F161" s="17">
        <v>141</v>
      </c>
      <c r="G161" s="45">
        <f t="shared" si="13"/>
        <v>519</v>
      </c>
      <c r="H161" s="35">
        <v>11.31</v>
      </c>
      <c r="I161" s="35">
        <v>56.62</v>
      </c>
      <c r="J161" s="17">
        <v>159</v>
      </c>
    </row>
    <row r="162" spans="2:10" ht="12.75">
      <c r="B162" s="22">
        <f t="shared" si="14"/>
        <v>9.465100000000001</v>
      </c>
      <c r="C162" s="35">
        <v>9.48</v>
      </c>
      <c r="D162" s="23">
        <f t="shared" si="12"/>
        <v>0.0013754233703703732</v>
      </c>
      <c r="E162" s="37">
        <v>0.0013791666666666694</v>
      </c>
      <c r="F162" s="17">
        <v>140</v>
      </c>
      <c r="G162" s="45">
        <v>521</v>
      </c>
      <c r="H162" s="35">
        <v>11.35</v>
      </c>
      <c r="I162" s="35">
        <v>56.9</v>
      </c>
      <c r="J162" s="17">
        <v>160</v>
      </c>
    </row>
    <row r="163" spans="2:10" ht="12.75">
      <c r="B163" s="22">
        <f t="shared" si="14"/>
        <v>9.485100000000001</v>
      </c>
      <c r="C163" s="35">
        <v>9.5</v>
      </c>
      <c r="D163" s="23">
        <f t="shared" si="12"/>
        <v>0.0013792196666666695</v>
      </c>
      <c r="E163" s="37">
        <v>0.0013829629629629656</v>
      </c>
      <c r="F163" s="17">
        <v>139</v>
      </c>
      <c r="G163" s="45">
        <v>522</v>
      </c>
      <c r="H163" s="35">
        <v>11.4</v>
      </c>
      <c r="I163" s="35">
        <v>57.17</v>
      </c>
      <c r="J163" s="17">
        <v>161</v>
      </c>
    </row>
    <row r="164" spans="2:10" ht="12.75">
      <c r="B164" s="22">
        <f>C163+0.0051</f>
        <v>9.5051</v>
      </c>
      <c r="C164" s="35">
        <v>9.53</v>
      </c>
      <c r="D164" s="23">
        <f t="shared" si="12"/>
        <v>0.0013830159629629657</v>
      </c>
      <c r="E164" s="37">
        <v>0.0013867592592592618</v>
      </c>
      <c r="F164" s="17">
        <v>138</v>
      </c>
      <c r="G164" s="45">
        <f t="shared" si="13"/>
        <v>524</v>
      </c>
      <c r="H164" s="35">
        <v>11.44</v>
      </c>
      <c r="I164" s="35">
        <v>57.44</v>
      </c>
      <c r="J164" s="17">
        <v>162</v>
      </c>
    </row>
    <row r="165" spans="2:10" ht="12.75">
      <c r="B165" s="22">
        <f aca="true" t="shared" si="15" ref="B165:B183">C164+0.0051</f>
        <v>9.5351</v>
      </c>
      <c r="C165" s="35">
        <v>9.55</v>
      </c>
      <c r="D165" s="23">
        <f>E164+0.000000069</f>
        <v>0.0013868282592592617</v>
      </c>
      <c r="E165" s="37">
        <v>0.001390555555555558</v>
      </c>
      <c r="F165" s="17">
        <v>137</v>
      </c>
      <c r="G165" s="45">
        <f t="shared" si="13"/>
        <v>526</v>
      </c>
      <c r="H165" s="35">
        <v>11.48</v>
      </c>
      <c r="I165" s="35">
        <v>57.72</v>
      </c>
      <c r="J165" s="17">
        <v>163</v>
      </c>
    </row>
    <row r="166" spans="2:10" ht="12.75">
      <c r="B166" s="22">
        <f t="shared" si="15"/>
        <v>9.555100000000001</v>
      </c>
      <c r="C166" s="35">
        <v>9.58</v>
      </c>
      <c r="D166" s="23">
        <f>E165+0.000000052</f>
        <v>0.001390607555555558</v>
      </c>
      <c r="E166" s="37">
        <v>0.0013943518518518543</v>
      </c>
      <c r="F166" s="17">
        <v>136</v>
      </c>
      <c r="G166" s="45">
        <v>528</v>
      </c>
      <c r="H166" s="35">
        <v>11.52</v>
      </c>
      <c r="I166" s="35">
        <v>57.99</v>
      </c>
      <c r="J166" s="17">
        <v>164</v>
      </c>
    </row>
    <row r="167" spans="2:10" ht="12.75">
      <c r="B167" s="22">
        <f t="shared" si="15"/>
        <v>9.5851</v>
      </c>
      <c r="C167" s="35">
        <v>9.6</v>
      </c>
      <c r="D167" s="23">
        <f t="shared" si="12"/>
        <v>0.0013944048518518544</v>
      </c>
      <c r="E167" s="37">
        <v>0.0013981481481481505</v>
      </c>
      <c r="F167" s="17">
        <v>135</v>
      </c>
      <c r="G167" s="45">
        <v>529</v>
      </c>
      <c r="H167" s="35">
        <v>11.57</v>
      </c>
      <c r="I167" s="35">
        <v>58.26</v>
      </c>
      <c r="J167" s="17">
        <v>165</v>
      </c>
    </row>
    <row r="168" spans="2:10" ht="12.75">
      <c r="B168" s="22">
        <f t="shared" si="15"/>
        <v>9.6051</v>
      </c>
      <c r="C168" s="35">
        <v>9.62</v>
      </c>
      <c r="D168" s="23">
        <f t="shared" si="12"/>
        <v>0.0013982011481481506</v>
      </c>
      <c r="E168" s="37">
        <v>0.0014019444444444468</v>
      </c>
      <c r="F168" s="17">
        <v>134</v>
      </c>
      <c r="G168" s="45">
        <f t="shared" si="13"/>
        <v>531</v>
      </c>
      <c r="H168" s="35">
        <v>11.61</v>
      </c>
      <c r="I168" s="35">
        <v>58.54</v>
      </c>
      <c r="J168" s="17">
        <v>166</v>
      </c>
    </row>
    <row r="169" spans="2:10" ht="12.75">
      <c r="B169" s="22">
        <f t="shared" si="15"/>
        <v>9.6251</v>
      </c>
      <c r="C169" s="35">
        <v>9.65</v>
      </c>
      <c r="D169" s="23">
        <f t="shared" si="12"/>
        <v>0.0014019974444444468</v>
      </c>
      <c r="E169" s="37">
        <v>0.001405740740740743</v>
      </c>
      <c r="F169" s="17">
        <v>133</v>
      </c>
      <c r="G169" s="45">
        <f t="shared" si="13"/>
        <v>533</v>
      </c>
      <c r="H169" s="35">
        <v>11.65</v>
      </c>
      <c r="I169" s="35">
        <v>58.81</v>
      </c>
      <c r="J169" s="17">
        <v>167</v>
      </c>
    </row>
    <row r="170" spans="2:10" ht="12.75">
      <c r="B170" s="22">
        <f t="shared" si="15"/>
        <v>9.655100000000001</v>
      </c>
      <c r="C170" s="35">
        <v>9.67</v>
      </c>
      <c r="D170" s="23">
        <f t="shared" si="12"/>
        <v>0.001405793740740743</v>
      </c>
      <c r="E170" s="37">
        <v>0.0014095370370370392</v>
      </c>
      <c r="F170" s="17">
        <v>132</v>
      </c>
      <c r="G170" s="45">
        <v>535</v>
      </c>
      <c r="H170" s="35">
        <v>11.7</v>
      </c>
      <c r="I170" s="35">
        <v>59.08</v>
      </c>
      <c r="J170" s="17">
        <v>168</v>
      </c>
    </row>
    <row r="171" spans="2:10" ht="12.75">
      <c r="B171" s="22">
        <f t="shared" si="15"/>
        <v>9.6751</v>
      </c>
      <c r="C171" s="35">
        <v>9.7</v>
      </c>
      <c r="D171" s="23">
        <f>E170+0.000000052</f>
        <v>0.0014095890370370392</v>
      </c>
      <c r="E171" s="37">
        <v>0.0014133333333333355</v>
      </c>
      <c r="F171" s="17">
        <v>131</v>
      </c>
      <c r="G171" s="45">
        <v>536</v>
      </c>
      <c r="H171" s="35">
        <v>11.74</v>
      </c>
      <c r="I171" s="35">
        <v>59.36</v>
      </c>
      <c r="J171" s="17">
        <v>169</v>
      </c>
    </row>
    <row r="172" spans="2:10" ht="12.75">
      <c r="B172" s="22">
        <f t="shared" si="15"/>
        <v>9.7051</v>
      </c>
      <c r="C172" s="35">
        <v>9.72</v>
      </c>
      <c r="D172" s="23">
        <f>E171+0.000000052</f>
        <v>0.0014133853333333354</v>
      </c>
      <c r="E172" s="37">
        <v>0.0014171296296296317</v>
      </c>
      <c r="F172" s="17">
        <v>130</v>
      </c>
      <c r="G172" s="45">
        <f t="shared" si="13"/>
        <v>538</v>
      </c>
      <c r="H172" s="35">
        <v>11.78</v>
      </c>
      <c r="I172" s="35">
        <v>59.63</v>
      </c>
      <c r="J172" s="17">
        <v>170</v>
      </c>
    </row>
    <row r="173" spans="2:10" ht="12.75">
      <c r="B173" s="22">
        <f t="shared" si="15"/>
        <v>9.725100000000001</v>
      </c>
      <c r="C173" s="35">
        <v>9.74</v>
      </c>
      <c r="D173" s="23">
        <f t="shared" si="12"/>
        <v>0.0014171826296296318</v>
      </c>
      <c r="E173" s="37">
        <v>0.001420925925925928</v>
      </c>
      <c r="F173" s="17">
        <v>129</v>
      </c>
      <c r="G173" s="45">
        <f t="shared" si="13"/>
        <v>540</v>
      </c>
      <c r="H173" s="35">
        <v>11.83</v>
      </c>
      <c r="I173" s="35">
        <v>59.91</v>
      </c>
      <c r="J173" s="17">
        <v>171</v>
      </c>
    </row>
    <row r="174" spans="2:10" ht="12.75">
      <c r="B174" s="22">
        <f t="shared" si="15"/>
        <v>9.7451</v>
      </c>
      <c r="C174" s="35">
        <v>9.77</v>
      </c>
      <c r="D174" s="23">
        <f t="shared" si="12"/>
        <v>0.001420978925925928</v>
      </c>
      <c r="E174" s="37">
        <v>0.0014247222222222241</v>
      </c>
      <c r="F174" s="17">
        <v>128</v>
      </c>
      <c r="G174" s="45">
        <v>542</v>
      </c>
      <c r="H174" s="35">
        <v>11.87</v>
      </c>
      <c r="I174" s="35">
        <v>60.18</v>
      </c>
      <c r="J174" s="17">
        <v>172</v>
      </c>
    </row>
    <row r="175" spans="2:10" ht="12.75">
      <c r="B175" s="22">
        <f t="shared" si="15"/>
        <v>9.7751</v>
      </c>
      <c r="C175" s="35">
        <v>9.79</v>
      </c>
      <c r="D175" s="23">
        <f t="shared" si="12"/>
        <v>0.0014247752222222242</v>
      </c>
      <c r="E175" s="37">
        <v>0.0014285185185185204</v>
      </c>
      <c r="F175" s="17">
        <v>127</v>
      </c>
      <c r="G175" s="45">
        <v>543</v>
      </c>
      <c r="H175" s="35">
        <v>11.91</v>
      </c>
      <c r="I175" s="35">
        <v>60.45</v>
      </c>
      <c r="J175" s="17">
        <v>173</v>
      </c>
    </row>
    <row r="176" spans="2:10" ht="12.75">
      <c r="B176" s="22">
        <f t="shared" si="15"/>
        <v>9.7951</v>
      </c>
      <c r="C176" s="35">
        <v>9.82</v>
      </c>
      <c r="D176" s="23">
        <f t="shared" si="12"/>
        <v>0.0014285715185185204</v>
      </c>
      <c r="E176" s="37">
        <v>0.0014323148148148166</v>
      </c>
      <c r="F176" s="17">
        <v>126</v>
      </c>
      <c r="G176" s="45">
        <f t="shared" si="13"/>
        <v>545</v>
      </c>
      <c r="H176" s="35">
        <v>11.96</v>
      </c>
      <c r="I176" s="35">
        <v>60.73</v>
      </c>
      <c r="J176" s="17">
        <v>174</v>
      </c>
    </row>
    <row r="177" spans="2:10" ht="12.75">
      <c r="B177" s="22">
        <f>C176+0.0051</f>
        <v>9.8251</v>
      </c>
      <c r="C177" s="35">
        <v>9.84</v>
      </c>
      <c r="D177" s="23">
        <f>E176+0.000000052</f>
        <v>0.0014323668148148166</v>
      </c>
      <c r="E177" s="37">
        <v>0.0014361111111111128</v>
      </c>
      <c r="F177" s="17">
        <v>125</v>
      </c>
      <c r="G177" s="45">
        <f t="shared" si="13"/>
        <v>547</v>
      </c>
      <c r="H177" s="35">
        <v>12</v>
      </c>
      <c r="I177" s="35">
        <v>61</v>
      </c>
      <c r="J177" s="17">
        <v>175</v>
      </c>
    </row>
    <row r="178" spans="2:10" ht="12.75">
      <c r="B178" s="22">
        <f t="shared" si="15"/>
        <v>9.8451</v>
      </c>
      <c r="C178" s="35">
        <v>9.86</v>
      </c>
      <c r="D178" s="23">
        <f>E177+0.000000052</f>
        <v>0.0014361631111111128</v>
      </c>
      <c r="E178" s="37">
        <v>0.001439907407407409</v>
      </c>
      <c r="F178" s="17">
        <v>124</v>
      </c>
      <c r="G178" s="45">
        <v>549</v>
      </c>
      <c r="H178" s="35">
        <v>12.04</v>
      </c>
      <c r="I178" s="35">
        <v>61.27</v>
      </c>
      <c r="J178" s="17">
        <v>176</v>
      </c>
    </row>
    <row r="179" spans="2:10" ht="12.75">
      <c r="B179" s="22">
        <f t="shared" si="15"/>
        <v>9.8651</v>
      </c>
      <c r="C179" s="35">
        <v>9.89</v>
      </c>
      <c r="D179" s="23">
        <f t="shared" si="12"/>
        <v>0.0014399604074074091</v>
      </c>
      <c r="E179" s="37">
        <v>0.0014437037037037053</v>
      </c>
      <c r="F179" s="17">
        <v>123</v>
      </c>
      <c r="G179" s="45">
        <f t="shared" si="13"/>
        <v>551</v>
      </c>
      <c r="H179" s="35">
        <v>12.09</v>
      </c>
      <c r="I179" s="35">
        <v>61.55</v>
      </c>
      <c r="J179" s="17">
        <v>177</v>
      </c>
    </row>
    <row r="180" spans="2:10" ht="12.75">
      <c r="B180" s="22">
        <f t="shared" si="15"/>
        <v>9.895100000000001</v>
      </c>
      <c r="C180" s="35">
        <v>9.91</v>
      </c>
      <c r="D180" s="23">
        <f t="shared" si="12"/>
        <v>0.0014437567037037054</v>
      </c>
      <c r="E180" s="37">
        <v>0.0014475000000000015</v>
      </c>
      <c r="F180" s="17">
        <v>122</v>
      </c>
      <c r="G180" s="45">
        <v>552</v>
      </c>
      <c r="H180" s="35">
        <v>12.13</v>
      </c>
      <c r="I180" s="35">
        <v>61.82</v>
      </c>
      <c r="J180" s="17">
        <v>178</v>
      </c>
    </row>
    <row r="181" spans="2:10" ht="12.75">
      <c r="B181" s="22">
        <f t="shared" si="15"/>
        <v>9.9151</v>
      </c>
      <c r="C181" s="35">
        <v>9.94</v>
      </c>
      <c r="D181" s="23">
        <f t="shared" si="12"/>
        <v>0.0014475530000000016</v>
      </c>
      <c r="E181" s="37">
        <v>0.0014512962962962977</v>
      </c>
      <c r="F181" s="17">
        <v>121</v>
      </c>
      <c r="G181" s="45">
        <f t="shared" si="13"/>
        <v>554</v>
      </c>
      <c r="H181" s="35">
        <v>12.17</v>
      </c>
      <c r="I181" s="35">
        <v>62.09</v>
      </c>
      <c r="J181" s="17">
        <v>179</v>
      </c>
    </row>
    <row r="182" spans="2:10" ht="12.75">
      <c r="B182" s="22">
        <f t="shared" si="15"/>
        <v>9.9451</v>
      </c>
      <c r="C182" s="35">
        <v>9.96</v>
      </c>
      <c r="D182" s="23">
        <f t="shared" si="12"/>
        <v>0.0014513492962962978</v>
      </c>
      <c r="E182" s="37">
        <v>0.001455092592592594</v>
      </c>
      <c r="F182" s="17">
        <v>120</v>
      </c>
      <c r="G182" s="45">
        <v>556</v>
      </c>
      <c r="H182" s="35">
        <v>12.22</v>
      </c>
      <c r="I182" s="35">
        <v>62.37</v>
      </c>
      <c r="J182" s="17">
        <v>180</v>
      </c>
    </row>
    <row r="183" spans="2:10" ht="12.75">
      <c r="B183" s="22">
        <f t="shared" si="15"/>
        <v>9.965100000000001</v>
      </c>
      <c r="C183" s="35">
        <v>9.98</v>
      </c>
      <c r="D183" s="23">
        <f>E182+0.000000052</f>
        <v>0.001455144592592594</v>
      </c>
      <c r="E183" s="37">
        <v>0.0014588888888888902</v>
      </c>
      <c r="F183" s="17">
        <v>119</v>
      </c>
      <c r="G183" s="45">
        <f t="shared" si="13"/>
        <v>558</v>
      </c>
      <c r="H183" s="35">
        <v>12.26</v>
      </c>
      <c r="I183" s="35">
        <v>62.64</v>
      </c>
      <c r="J183" s="17">
        <v>181</v>
      </c>
    </row>
    <row r="184" spans="2:10" ht="12.75">
      <c r="B184" s="22">
        <f>C183+0.0051</f>
        <v>9.985100000000001</v>
      </c>
      <c r="C184" s="35">
        <v>10.01</v>
      </c>
      <c r="D184" s="23">
        <f>E183+0.000000052</f>
        <v>0.0014589408888888902</v>
      </c>
      <c r="E184" s="37">
        <v>0.0014626851851851864</v>
      </c>
      <c r="F184" s="17">
        <v>118</v>
      </c>
      <c r="G184" s="45">
        <v>559</v>
      </c>
      <c r="H184" s="35">
        <v>12.3</v>
      </c>
      <c r="I184" s="35">
        <v>62.92</v>
      </c>
      <c r="J184" s="17">
        <v>182</v>
      </c>
    </row>
    <row r="185" spans="2:10" ht="12.75">
      <c r="B185" s="22">
        <f aca="true" t="shared" si="16" ref="B185:B200">C184+0.0051</f>
        <v>10.0151</v>
      </c>
      <c r="C185" s="35">
        <v>10.03</v>
      </c>
      <c r="D185" s="23">
        <f t="shared" si="12"/>
        <v>0.0014627381851851865</v>
      </c>
      <c r="E185" s="37">
        <v>0.0014664814814814827</v>
      </c>
      <c r="F185" s="17">
        <v>117</v>
      </c>
      <c r="G185" s="45">
        <f t="shared" si="13"/>
        <v>561</v>
      </c>
      <c r="H185" s="35">
        <v>12.35</v>
      </c>
      <c r="I185" s="35">
        <v>63.19</v>
      </c>
      <c r="J185" s="17">
        <v>183</v>
      </c>
    </row>
    <row r="186" spans="2:10" ht="12.75">
      <c r="B186" s="22">
        <f t="shared" si="16"/>
        <v>10.0351</v>
      </c>
      <c r="C186" s="35">
        <v>10.06</v>
      </c>
      <c r="D186" s="23">
        <f t="shared" si="12"/>
        <v>0.0014665344814814827</v>
      </c>
      <c r="E186" s="37">
        <v>0.001470277777777779</v>
      </c>
      <c r="F186" s="17">
        <v>116</v>
      </c>
      <c r="G186" s="45">
        <v>563</v>
      </c>
      <c r="H186" s="35">
        <v>12.39</v>
      </c>
      <c r="I186" s="35">
        <v>63.46</v>
      </c>
      <c r="J186" s="17">
        <v>184</v>
      </c>
    </row>
    <row r="187" spans="2:10" ht="12.75">
      <c r="B187" s="22">
        <f t="shared" si="16"/>
        <v>10.065100000000001</v>
      </c>
      <c r="C187" s="35">
        <v>10.08</v>
      </c>
      <c r="D187" s="23">
        <f t="shared" si="12"/>
        <v>0.001470330777777779</v>
      </c>
      <c r="E187" s="37">
        <v>0.0014740740740740751</v>
      </c>
      <c r="F187" s="17">
        <v>115</v>
      </c>
      <c r="G187" s="45">
        <f t="shared" si="13"/>
        <v>565</v>
      </c>
      <c r="H187" s="35">
        <v>12.43</v>
      </c>
      <c r="I187" s="35">
        <v>63.74</v>
      </c>
      <c r="J187" s="17">
        <v>185</v>
      </c>
    </row>
    <row r="188" spans="2:10" ht="12.75">
      <c r="B188" s="22">
        <f t="shared" si="16"/>
        <v>10.0851</v>
      </c>
      <c r="C188" s="35">
        <v>10.1</v>
      </c>
      <c r="D188" s="23">
        <f t="shared" si="12"/>
        <v>0.0014741270740740752</v>
      </c>
      <c r="E188" s="37">
        <v>0.0014778703703703714</v>
      </c>
      <c r="F188" s="17">
        <v>114</v>
      </c>
      <c r="G188" s="45">
        <v>566</v>
      </c>
      <c r="H188" s="35">
        <v>12.48</v>
      </c>
      <c r="I188" s="35">
        <v>64.01</v>
      </c>
      <c r="J188" s="17">
        <v>186</v>
      </c>
    </row>
    <row r="189" spans="2:10" ht="12.75">
      <c r="B189" s="22">
        <f t="shared" si="16"/>
        <v>10.1051</v>
      </c>
      <c r="C189" s="35">
        <v>10.13</v>
      </c>
      <c r="D189" s="23">
        <f>E188+0.000000052</f>
        <v>0.0014779223703703713</v>
      </c>
      <c r="E189" s="37">
        <v>0.0014816666666666676</v>
      </c>
      <c r="F189" s="17">
        <v>113</v>
      </c>
      <c r="G189" s="45">
        <f t="shared" si="13"/>
        <v>568</v>
      </c>
      <c r="H189" s="35">
        <v>12.52</v>
      </c>
      <c r="I189" s="35">
        <v>64.28</v>
      </c>
      <c r="J189" s="17">
        <v>187</v>
      </c>
    </row>
    <row r="190" spans="2:10" ht="12.75">
      <c r="B190" s="22">
        <f t="shared" si="16"/>
        <v>10.135100000000001</v>
      </c>
      <c r="C190" s="35">
        <v>10.15</v>
      </c>
      <c r="D190" s="23">
        <f>E189+0.000000052</f>
        <v>0.0014817186666666675</v>
      </c>
      <c r="E190" s="37">
        <v>0.0014854629629629638</v>
      </c>
      <c r="F190" s="17">
        <v>112</v>
      </c>
      <c r="G190" s="45">
        <f t="shared" si="13"/>
        <v>570</v>
      </c>
      <c r="H190" s="35">
        <v>12.56</v>
      </c>
      <c r="I190" s="35">
        <v>64.56</v>
      </c>
      <c r="J190" s="17">
        <v>188</v>
      </c>
    </row>
    <row r="191" spans="2:10" ht="12.75">
      <c r="B191" s="22">
        <f t="shared" si="16"/>
        <v>10.155100000000001</v>
      </c>
      <c r="C191" s="35">
        <v>10.18</v>
      </c>
      <c r="D191" s="23">
        <f t="shared" si="12"/>
        <v>0.001485515962962964</v>
      </c>
      <c r="E191" s="37">
        <v>0.00148925925925926</v>
      </c>
      <c r="F191" s="17">
        <v>111</v>
      </c>
      <c r="G191" s="45">
        <f t="shared" si="13"/>
        <v>572</v>
      </c>
      <c r="H191" s="35">
        <v>12.6</v>
      </c>
      <c r="I191" s="35">
        <v>64.83</v>
      </c>
      <c r="J191" s="17">
        <v>189</v>
      </c>
    </row>
    <row r="192" spans="2:10" ht="12.75">
      <c r="B192" s="22">
        <f t="shared" si="16"/>
        <v>10.1851</v>
      </c>
      <c r="C192" s="35">
        <v>10.2</v>
      </c>
      <c r="D192" s="23">
        <f t="shared" si="12"/>
        <v>0.0014893122592592601</v>
      </c>
      <c r="E192" s="37">
        <v>0.0014930555555555563</v>
      </c>
      <c r="F192" s="17">
        <v>110</v>
      </c>
      <c r="G192" s="45">
        <v>573</v>
      </c>
      <c r="H192" s="35">
        <v>12.65</v>
      </c>
      <c r="I192" s="35">
        <v>65.1</v>
      </c>
      <c r="J192" s="17">
        <v>190</v>
      </c>
    </row>
    <row r="193" spans="2:10" ht="12.75">
      <c r="B193" s="22">
        <f t="shared" si="16"/>
        <v>10.2051</v>
      </c>
      <c r="C193" s="35">
        <v>10.22</v>
      </c>
      <c r="D193" s="23">
        <f t="shared" si="12"/>
        <v>0.0014931085555555564</v>
      </c>
      <c r="E193" s="37">
        <v>0.0014968518518518525</v>
      </c>
      <c r="F193" s="17">
        <v>109</v>
      </c>
      <c r="G193" s="45">
        <f t="shared" si="13"/>
        <v>575</v>
      </c>
      <c r="H193" s="35">
        <v>12.69</v>
      </c>
      <c r="I193" s="35">
        <v>65.38</v>
      </c>
      <c r="J193" s="17">
        <v>191</v>
      </c>
    </row>
    <row r="194" spans="2:10" ht="12.75">
      <c r="B194" s="22">
        <f t="shared" si="16"/>
        <v>10.225100000000001</v>
      </c>
      <c r="C194" s="35">
        <v>10.25</v>
      </c>
      <c r="D194" s="23">
        <f t="shared" si="12"/>
        <v>0.0014969048518518526</v>
      </c>
      <c r="E194" s="37">
        <v>0.0015006481481481487</v>
      </c>
      <c r="F194" s="17">
        <v>108</v>
      </c>
      <c r="G194" s="45">
        <f t="shared" si="13"/>
        <v>577</v>
      </c>
      <c r="H194" s="35">
        <v>12.73</v>
      </c>
      <c r="I194" s="35">
        <v>65.65</v>
      </c>
      <c r="J194" s="17">
        <v>192</v>
      </c>
    </row>
    <row r="195" spans="2:10" ht="12.75">
      <c r="B195" s="22">
        <f t="shared" si="16"/>
        <v>10.2551</v>
      </c>
      <c r="C195" s="35">
        <v>10.27</v>
      </c>
      <c r="D195" s="23">
        <f>E194+0.000000069</f>
        <v>0.0015007171481481486</v>
      </c>
      <c r="E195" s="37">
        <v>0.001504444444444445</v>
      </c>
      <c r="F195" s="17">
        <v>107</v>
      </c>
      <c r="G195" s="45">
        <f t="shared" si="13"/>
        <v>579</v>
      </c>
      <c r="H195" s="35">
        <v>12.78</v>
      </c>
      <c r="I195" s="35">
        <v>65.92</v>
      </c>
      <c r="J195" s="17">
        <v>193</v>
      </c>
    </row>
    <row r="196" spans="2:10" ht="12.75">
      <c r="B196" s="22">
        <f t="shared" si="16"/>
        <v>10.2751</v>
      </c>
      <c r="C196" s="35">
        <v>10.3</v>
      </c>
      <c r="D196" s="23">
        <f>E195+0.000000052</f>
        <v>0.001504496444444445</v>
      </c>
      <c r="E196" s="37">
        <v>0.0015082407407407412</v>
      </c>
      <c r="F196" s="17">
        <v>106</v>
      </c>
      <c r="G196" s="45">
        <v>580</v>
      </c>
      <c r="H196" s="35">
        <v>12.82</v>
      </c>
      <c r="I196" s="35">
        <v>66.2</v>
      </c>
      <c r="J196" s="17">
        <v>194</v>
      </c>
    </row>
    <row r="197" spans="2:10" ht="12.75">
      <c r="B197" s="22">
        <f>C196+0.0051</f>
        <v>10.305100000000001</v>
      </c>
      <c r="C197" s="35">
        <v>10.32</v>
      </c>
      <c r="D197" s="23">
        <f aca="true" t="shared" si="17" ref="D197:D259">E196+0.000000053</f>
        <v>0.0015082937407407413</v>
      </c>
      <c r="E197" s="37">
        <v>0.0015120370370370374</v>
      </c>
      <c r="F197" s="17">
        <v>105</v>
      </c>
      <c r="G197" s="45">
        <f t="shared" si="13"/>
        <v>582</v>
      </c>
      <c r="H197" s="35">
        <v>12.86</v>
      </c>
      <c r="I197" s="35">
        <v>66.47</v>
      </c>
      <c r="J197" s="17">
        <v>195</v>
      </c>
    </row>
    <row r="198" spans="2:10" ht="12.75">
      <c r="B198" s="22">
        <f t="shared" si="16"/>
        <v>10.3251</v>
      </c>
      <c r="C198" s="35">
        <v>10.34</v>
      </c>
      <c r="D198" s="23">
        <f t="shared" si="17"/>
        <v>0.0015120900370370375</v>
      </c>
      <c r="E198" s="37">
        <v>0.0015158333333333337</v>
      </c>
      <c r="F198" s="17">
        <v>104</v>
      </c>
      <c r="G198" s="45">
        <f t="shared" si="13"/>
        <v>584</v>
      </c>
      <c r="H198" s="35">
        <v>12.91</v>
      </c>
      <c r="I198" s="35">
        <v>66.75</v>
      </c>
      <c r="J198" s="17">
        <v>196</v>
      </c>
    </row>
    <row r="199" spans="2:10" ht="12.75">
      <c r="B199" s="22">
        <f t="shared" si="16"/>
        <v>10.3451</v>
      </c>
      <c r="C199" s="35">
        <v>10.37</v>
      </c>
      <c r="D199" s="23">
        <f t="shared" si="17"/>
        <v>0.0015158863333333337</v>
      </c>
      <c r="E199" s="37">
        <v>0.0015196296296296299</v>
      </c>
      <c r="F199" s="17">
        <v>103</v>
      </c>
      <c r="G199" s="45">
        <f t="shared" si="13"/>
        <v>586</v>
      </c>
      <c r="H199" s="35">
        <v>12.95</v>
      </c>
      <c r="I199" s="35">
        <v>67.02</v>
      </c>
      <c r="J199" s="17">
        <v>197</v>
      </c>
    </row>
    <row r="200" spans="2:10" ht="12.75">
      <c r="B200" s="22">
        <f t="shared" si="16"/>
        <v>10.3751</v>
      </c>
      <c r="C200" s="35">
        <v>10.39</v>
      </c>
      <c r="D200" s="23">
        <f t="shared" si="17"/>
        <v>0.00151968262962963</v>
      </c>
      <c r="E200" s="37">
        <v>0.0015234259259259261</v>
      </c>
      <c r="F200" s="17">
        <v>102</v>
      </c>
      <c r="G200" s="45">
        <v>587</v>
      </c>
      <c r="H200" s="35">
        <v>12.99</v>
      </c>
      <c r="I200" s="35">
        <v>67.29</v>
      </c>
      <c r="J200" s="17">
        <v>198</v>
      </c>
    </row>
    <row r="201" spans="2:10" ht="12.75">
      <c r="B201" s="22">
        <f>C200+0.0051</f>
        <v>10.395100000000001</v>
      </c>
      <c r="C201" s="35">
        <v>10.42</v>
      </c>
      <c r="D201" s="23">
        <f>E200+0.000000052</f>
        <v>0.001523477925925926</v>
      </c>
      <c r="E201" s="37">
        <v>0.0015272222222222223</v>
      </c>
      <c r="F201" s="17">
        <v>101</v>
      </c>
      <c r="G201" s="45">
        <f t="shared" si="13"/>
        <v>589</v>
      </c>
      <c r="H201" s="35">
        <v>13.04</v>
      </c>
      <c r="I201" s="35">
        <v>67.57</v>
      </c>
      <c r="J201" s="17">
        <v>199</v>
      </c>
    </row>
    <row r="202" spans="2:10" ht="12.75">
      <c r="B202" s="22">
        <f aca="true" t="shared" si="18" ref="B202:B218">C201+0.0051</f>
        <v>10.4251</v>
      </c>
      <c r="C202" s="33">
        <v>10.44</v>
      </c>
      <c r="D202" s="23">
        <f>E201+0.000000052</f>
        <v>0.0015272742222222223</v>
      </c>
      <c r="E202" s="34">
        <v>0.0015310185185185186</v>
      </c>
      <c r="F202" s="16">
        <v>100</v>
      </c>
      <c r="G202" s="46">
        <f t="shared" si="13"/>
        <v>591</v>
      </c>
      <c r="H202" s="33">
        <v>13.08</v>
      </c>
      <c r="I202" s="33">
        <v>67.84</v>
      </c>
      <c r="J202" s="16">
        <v>200</v>
      </c>
    </row>
    <row r="203" spans="2:10" ht="12.75">
      <c r="B203" s="22">
        <f t="shared" si="18"/>
        <v>10.4451</v>
      </c>
      <c r="C203" s="35">
        <v>10.47</v>
      </c>
      <c r="D203" s="23">
        <f t="shared" si="17"/>
        <v>0.0015310715185185187</v>
      </c>
      <c r="E203" s="37">
        <v>0.0015356574074074079</v>
      </c>
      <c r="F203" s="17">
        <v>99</v>
      </c>
      <c r="G203" s="45">
        <f t="shared" si="13"/>
        <v>593</v>
      </c>
      <c r="H203" s="35">
        <v>13.12</v>
      </c>
      <c r="I203" s="35">
        <v>68.08</v>
      </c>
      <c r="J203" s="17">
        <v>201</v>
      </c>
    </row>
    <row r="204" spans="2:10" ht="12.75">
      <c r="B204" s="22">
        <f t="shared" si="18"/>
        <v>10.475100000000001</v>
      </c>
      <c r="C204" s="35">
        <v>10.49</v>
      </c>
      <c r="D204" s="23">
        <f t="shared" si="17"/>
        <v>0.001535710407407408</v>
      </c>
      <c r="E204" s="37">
        <v>0.0015402962962962968</v>
      </c>
      <c r="F204" s="17">
        <v>98</v>
      </c>
      <c r="G204" s="45">
        <v>594</v>
      </c>
      <c r="H204" s="35">
        <v>13.16</v>
      </c>
      <c r="I204" s="35">
        <v>68.33</v>
      </c>
      <c r="J204" s="17">
        <v>202</v>
      </c>
    </row>
    <row r="205" spans="2:10" ht="12.75">
      <c r="B205" s="22">
        <f t="shared" si="18"/>
        <v>10.4951</v>
      </c>
      <c r="C205" s="35">
        <v>10.52</v>
      </c>
      <c r="D205" s="23">
        <f t="shared" si="17"/>
        <v>0.0015403492962962968</v>
      </c>
      <c r="E205" s="37">
        <v>0.0015449351851851856</v>
      </c>
      <c r="F205" s="17">
        <v>97</v>
      </c>
      <c r="G205" s="45">
        <f t="shared" si="13"/>
        <v>596</v>
      </c>
      <c r="H205" s="35">
        <v>13.2</v>
      </c>
      <c r="I205" s="35">
        <v>68.57</v>
      </c>
      <c r="J205" s="17">
        <v>203</v>
      </c>
    </row>
    <row r="206" spans="2:10" ht="12.75">
      <c r="B206" s="22">
        <f t="shared" si="18"/>
        <v>10.5251</v>
      </c>
      <c r="C206" s="35">
        <v>10.55</v>
      </c>
      <c r="D206" s="23">
        <f t="shared" si="17"/>
        <v>0.0015449881851851857</v>
      </c>
      <c r="E206" s="37">
        <v>0.0015495740740740745</v>
      </c>
      <c r="F206" s="17">
        <v>96</v>
      </c>
      <c r="G206" s="45">
        <v>597</v>
      </c>
      <c r="H206" s="35">
        <v>13.23</v>
      </c>
      <c r="I206" s="35">
        <v>68.81</v>
      </c>
      <c r="J206" s="17">
        <v>204</v>
      </c>
    </row>
    <row r="207" spans="2:10" ht="12.75">
      <c r="B207" s="22">
        <f t="shared" si="18"/>
        <v>10.555100000000001</v>
      </c>
      <c r="C207" s="35">
        <v>10.57</v>
      </c>
      <c r="D207" s="23">
        <f>E206+0.000000052</f>
        <v>0.0015496260740740745</v>
      </c>
      <c r="E207" s="37">
        <v>0.0015542129629629634</v>
      </c>
      <c r="F207" s="17">
        <v>95</v>
      </c>
      <c r="G207" s="45">
        <f aca="true" t="shared" si="19" ref="G207:G252">G206+2</f>
        <v>599</v>
      </c>
      <c r="H207" s="35">
        <v>13.27</v>
      </c>
      <c r="I207" s="35">
        <v>69.06</v>
      </c>
      <c r="J207" s="17">
        <v>205</v>
      </c>
    </row>
    <row r="208" spans="2:10" ht="12.75">
      <c r="B208" s="22">
        <f t="shared" si="18"/>
        <v>10.5751</v>
      </c>
      <c r="C208" s="35">
        <v>10.6</v>
      </c>
      <c r="D208" s="23">
        <f>E207+0.000000052</f>
        <v>0.0015542649629629634</v>
      </c>
      <c r="E208" s="37">
        <v>0.0015588518518518523</v>
      </c>
      <c r="F208" s="17">
        <v>94</v>
      </c>
      <c r="G208" s="45">
        <v>600</v>
      </c>
      <c r="H208" s="35">
        <v>13.31</v>
      </c>
      <c r="I208" s="35">
        <v>69.3</v>
      </c>
      <c r="J208" s="17">
        <v>206</v>
      </c>
    </row>
    <row r="209" spans="2:10" ht="12.75">
      <c r="B209" s="22">
        <f t="shared" si="18"/>
        <v>10.6051</v>
      </c>
      <c r="C209" s="35">
        <v>10.62</v>
      </c>
      <c r="D209" s="23">
        <f t="shared" si="17"/>
        <v>0.0015589048518518524</v>
      </c>
      <c r="E209" s="37">
        <v>0.0015634907407407412</v>
      </c>
      <c r="F209" s="17">
        <v>93</v>
      </c>
      <c r="G209" s="45">
        <f t="shared" si="19"/>
        <v>602</v>
      </c>
      <c r="H209" s="35">
        <v>13.35</v>
      </c>
      <c r="I209" s="35">
        <v>69.54</v>
      </c>
      <c r="J209" s="17">
        <v>207</v>
      </c>
    </row>
    <row r="210" spans="2:10" ht="12.75">
      <c r="B210" s="22">
        <f t="shared" si="18"/>
        <v>10.6251</v>
      </c>
      <c r="C210" s="35">
        <v>10.65</v>
      </c>
      <c r="D210" s="23">
        <f>E209+0.000000069</f>
        <v>0.001563559740740741</v>
      </c>
      <c r="E210" s="37">
        <v>0.00156812962962963</v>
      </c>
      <c r="F210" s="17">
        <v>92</v>
      </c>
      <c r="G210" s="45">
        <f t="shared" si="19"/>
        <v>604</v>
      </c>
      <c r="H210" s="35">
        <v>13.39</v>
      </c>
      <c r="I210" s="35">
        <v>69.79</v>
      </c>
      <c r="J210" s="17">
        <v>208</v>
      </c>
    </row>
    <row r="211" spans="2:10" ht="12.75">
      <c r="B211" s="22">
        <f t="shared" si="18"/>
        <v>10.655100000000001</v>
      </c>
      <c r="C211" s="35">
        <v>10.68</v>
      </c>
      <c r="D211" s="23">
        <f t="shared" si="17"/>
        <v>0.0015681826296296301</v>
      </c>
      <c r="E211" s="37">
        <v>0.001572768518518519</v>
      </c>
      <c r="F211" s="17">
        <v>91</v>
      </c>
      <c r="G211" s="45">
        <v>605</v>
      </c>
      <c r="H211" s="35">
        <v>13.43</v>
      </c>
      <c r="I211" s="35">
        <v>70.03</v>
      </c>
      <c r="J211" s="17">
        <v>209</v>
      </c>
    </row>
    <row r="212" spans="2:10" ht="12.75">
      <c r="B212" s="22">
        <f t="shared" si="18"/>
        <v>10.6851</v>
      </c>
      <c r="C212" s="35">
        <v>10.7</v>
      </c>
      <c r="D212" s="23">
        <f t="shared" si="17"/>
        <v>0.001572821518518519</v>
      </c>
      <c r="E212" s="37">
        <v>0.0015774074074074078</v>
      </c>
      <c r="F212" s="17">
        <v>90</v>
      </c>
      <c r="G212" s="45">
        <f t="shared" si="19"/>
        <v>607</v>
      </c>
      <c r="H212" s="35">
        <v>13.46</v>
      </c>
      <c r="I212" s="35">
        <v>70.27</v>
      </c>
      <c r="J212" s="17">
        <v>210</v>
      </c>
    </row>
    <row r="213" spans="2:10" ht="12.75">
      <c r="B213" s="22">
        <f t="shared" si="18"/>
        <v>10.7051</v>
      </c>
      <c r="C213" s="35">
        <v>10.73</v>
      </c>
      <c r="D213" s="23">
        <f>E212+0.000000052</f>
        <v>0.0015774594074074077</v>
      </c>
      <c r="E213" s="37">
        <v>0.0015820462962962967</v>
      </c>
      <c r="F213" s="17">
        <v>89</v>
      </c>
      <c r="G213" s="45">
        <v>608</v>
      </c>
      <c r="H213" s="35">
        <v>13.5</v>
      </c>
      <c r="I213" s="35">
        <v>70.52</v>
      </c>
      <c r="J213" s="17">
        <v>211</v>
      </c>
    </row>
    <row r="214" spans="2:10" ht="12.75">
      <c r="B214" s="22">
        <f>C213+0.0051</f>
        <v>10.735100000000001</v>
      </c>
      <c r="C214" s="35">
        <v>10.76</v>
      </c>
      <c r="D214" s="23">
        <f>E213+0.000000052</f>
        <v>0.0015820982962962966</v>
      </c>
      <c r="E214" s="37">
        <v>0.0015866851851851856</v>
      </c>
      <c r="F214" s="17">
        <v>88</v>
      </c>
      <c r="G214" s="45">
        <f t="shared" si="19"/>
        <v>610</v>
      </c>
      <c r="H214" s="35">
        <v>13.54</v>
      </c>
      <c r="I214" s="35">
        <v>70.76</v>
      </c>
      <c r="J214" s="17">
        <v>212</v>
      </c>
    </row>
    <row r="215" spans="2:10" ht="12.75">
      <c r="B215" s="22">
        <f t="shared" si="18"/>
        <v>10.7651</v>
      </c>
      <c r="C215" s="35">
        <v>10.78</v>
      </c>
      <c r="D215" s="23">
        <f t="shared" si="17"/>
        <v>0.0015867381851851856</v>
      </c>
      <c r="E215" s="37">
        <v>0.0015913240740740744</v>
      </c>
      <c r="F215" s="17">
        <v>87</v>
      </c>
      <c r="G215" s="45">
        <f t="shared" si="19"/>
        <v>612</v>
      </c>
      <c r="H215" s="35">
        <v>13.58</v>
      </c>
      <c r="I215" s="35">
        <v>71</v>
      </c>
      <c r="J215" s="17">
        <v>213</v>
      </c>
    </row>
    <row r="216" spans="2:10" ht="12.75">
      <c r="B216" s="22">
        <f t="shared" si="18"/>
        <v>10.7851</v>
      </c>
      <c r="C216" s="35">
        <v>10.81</v>
      </c>
      <c r="D216" s="23">
        <f t="shared" si="17"/>
        <v>0.0015913770740740745</v>
      </c>
      <c r="E216" s="37">
        <v>0.0015959629629629633</v>
      </c>
      <c r="F216" s="17">
        <v>86</v>
      </c>
      <c r="G216" s="45">
        <v>613</v>
      </c>
      <c r="H216" s="35">
        <v>13.62</v>
      </c>
      <c r="I216" s="35">
        <v>71.24</v>
      </c>
      <c r="J216" s="17">
        <v>214</v>
      </c>
    </row>
    <row r="217" spans="2:10" ht="12.75">
      <c r="B217" s="22">
        <f t="shared" si="18"/>
        <v>10.815100000000001</v>
      </c>
      <c r="C217" s="35">
        <v>10.84</v>
      </c>
      <c r="D217" s="23">
        <f t="shared" si="17"/>
        <v>0.0015960159629629634</v>
      </c>
      <c r="E217" s="37">
        <v>0.0016006018518518522</v>
      </c>
      <c r="F217" s="17">
        <v>85</v>
      </c>
      <c r="G217" s="45">
        <f t="shared" si="19"/>
        <v>615</v>
      </c>
      <c r="H217" s="35">
        <v>13.66</v>
      </c>
      <c r="I217" s="35">
        <v>71.49</v>
      </c>
      <c r="J217" s="17">
        <v>215</v>
      </c>
    </row>
    <row r="218" spans="2:10" ht="12.75">
      <c r="B218" s="22">
        <f t="shared" si="18"/>
        <v>10.8451</v>
      </c>
      <c r="C218" s="35">
        <v>10.86</v>
      </c>
      <c r="D218" s="23">
        <f t="shared" si="17"/>
        <v>0.0016006548518518523</v>
      </c>
      <c r="E218" s="37">
        <v>0.001605240740740741</v>
      </c>
      <c r="F218" s="17">
        <v>84</v>
      </c>
      <c r="G218" s="45">
        <v>616</v>
      </c>
      <c r="H218" s="35">
        <v>13.69</v>
      </c>
      <c r="I218" s="35">
        <v>71.73</v>
      </c>
      <c r="J218" s="17">
        <v>216</v>
      </c>
    </row>
    <row r="219" spans="2:10" ht="12.75">
      <c r="B219" s="22">
        <f>C218+0.0051</f>
        <v>10.8651</v>
      </c>
      <c r="C219" s="35">
        <v>10.89</v>
      </c>
      <c r="D219" s="23">
        <f>E218+0.000000052</f>
        <v>0.001605292740740741</v>
      </c>
      <c r="E219" s="37">
        <v>0.00160987962962963</v>
      </c>
      <c r="F219" s="17">
        <v>83</v>
      </c>
      <c r="G219" s="45">
        <f t="shared" si="19"/>
        <v>618</v>
      </c>
      <c r="H219" s="35">
        <v>13.73</v>
      </c>
      <c r="I219" s="35">
        <v>71.97</v>
      </c>
      <c r="J219" s="17">
        <v>217</v>
      </c>
    </row>
    <row r="220" spans="2:10" ht="12.75">
      <c r="B220" s="22">
        <f aca="true" t="shared" si="20" ref="B220:B238">C219+0.0051</f>
        <v>10.895100000000001</v>
      </c>
      <c r="C220" s="35">
        <v>10.92</v>
      </c>
      <c r="D220" s="23">
        <f>E219+0.000000052</f>
        <v>0.00160993162962963</v>
      </c>
      <c r="E220" s="37">
        <v>0.0016145185185185188</v>
      </c>
      <c r="F220" s="17">
        <v>82</v>
      </c>
      <c r="G220" s="45">
        <v>619</v>
      </c>
      <c r="H220" s="35">
        <v>13.77</v>
      </c>
      <c r="I220" s="35">
        <v>72.22</v>
      </c>
      <c r="J220" s="17">
        <v>218</v>
      </c>
    </row>
    <row r="221" spans="2:10" ht="12.75">
      <c r="B221" s="22">
        <f t="shared" si="20"/>
        <v>10.9251</v>
      </c>
      <c r="C221" s="35">
        <v>10.94</v>
      </c>
      <c r="D221" s="23">
        <f t="shared" si="17"/>
        <v>0.001614571518518519</v>
      </c>
      <c r="E221" s="37">
        <v>0.0016191574074074077</v>
      </c>
      <c r="F221" s="17">
        <v>81</v>
      </c>
      <c r="G221" s="45">
        <f t="shared" si="19"/>
        <v>621</v>
      </c>
      <c r="H221" s="35">
        <v>13.81</v>
      </c>
      <c r="I221" s="35">
        <v>72.46</v>
      </c>
      <c r="J221" s="17">
        <v>219</v>
      </c>
    </row>
    <row r="222" spans="2:10" ht="12.75">
      <c r="B222" s="22">
        <f t="shared" si="20"/>
        <v>10.9451</v>
      </c>
      <c r="C222" s="35">
        <v>10.97</v>
      </c>
      <c r="D222" s="23">
        <f>E221+0.000000069</f>
        <v>0.0016192264074074076</v>
      </c>
      <c r="E222" s="37">
        <v>0.0016237962962962966</v>
      </c>
      <c r="F222" s="17">
        <v>80</v>
      </c>
      <c r="G222" s="45">
        <f t="shared" si="19"/>
        <v>623</v>
      </c>
      <c r="H222" s="35">
        <v>13.85</v>
      </c>
      <c r="I222" s="35">
        <v>72.7</v>
      </c>
      <c r="J222" s="17">
        <v>220</v>
      </c>
    </row>
    <row r="223" spans="2:10" ht="12.75">
      <c r="B223" s="22">
        <f t="shared" si="20"/>
        <v>10.975100000000001</v>
      </c>
      <c r="C223" s="35">
        <v>10.99</v>
      </c>
      <c r="D223" s="23">
        <f t="shared" si="17"/>
        <v>0.0016238492962962967</v>
      </c>
      <c r="E223" s="37">
        <v>0.0016284351851851855</v>
      </c>
      <c r="F223" s="17">
        <v>79</v>
      </c>
      <c r="G223" s="45">
        <v>624</v>
      </c>
      <c r="H223" s="35">
        <v>13.89</v>
      </c>
      <c r="I223" s="35">
        <v>72.95</v>
      </c>
      <c r="J223" s="17">
        <v>221</v>
      </c>
    </row>
    <row r="224" spans="2:10" ht="12.75">
      <c r="B224" s="22">
        <f t="shared" si="20"/>
        <v>10.9951</v>
      </c>
      <c r="C224" s="35">
        <v>11.02</v>
      </c>
      <c r="D224" s="23">
        <f t="shared" si="17"/>
        <v>0.0016284881851851855</v>
      </c>
      <c r="E224" s="37">
        <v>0.0016330740740740743</v>
      </c>
      <c r="F224" s="17">
        <v>78</v>
      </c>
      <c r="G224" s="45">
        <f t="shared" si="19"/>
        <v>626</v>
      </c>
      <c r="H224" s="35">
        <v>13.92</v>
      </c>
      <c r="I224" s="35">
        <v>73.19</v>
      </c>
      <c r="J224" s="17">
        <v>222</v>
      </c>
    </row>
    <row r="225" spans="2:10" ht="12.75">
      <c r="B225" s="22">
        <f t="shared" si="20"/>
        <v>11.0251</v>
      </c>
      <c r="C225" s="35">
        <v>11.05</v>
      </c>
      <c r="D225" s="23">
        <f>E224+0.000000052</f>
        <v>0.0016331260740740743</v>
      </c>
      <c r="E225" s="37">
        <v>0.0016377129629629632</v>
      </c>
      <c r="F225" s="17">
        <v>77</v>
      </c>
      <c r="G225" s="45">
        <v>627</v>
      </c>
      <c r="H225" s="35">
        <v>13.96</v>
      </c>
      <c r="I225" s="35">
        <v>73.43</v>
      </c>
      <c r="J225" s="17">
        <v>223</v>
      </c>
    </row>
    <row r="226" spans="2:10" ht="12.75">
      <c r="B226" s="22">
        <f t="shared" si="20"/>
        <v>11.055100000000001</v>
      </c>
      <c r="C226" s="35">
        <v>11.07</v>
      </c>
      <c r="D226" s="23">
        <f>E225+0.000000052</f>
        <v>0.0016377649629629632</v>
      </c>
      <c r="E226" s="37">
        <v>0.001642351851851852</v>
      </c>
      <c r="F226" s="17">
        <v>76</v>
      </c>
      <c r="G226" s="45">
        <f t="shared" si="19"/>
        <v>629</v>
      </c>
      <c r="H226" s="35">
        <v>14</v>
      </c>
      <c r="I226" s="35">
        <v>73.68</v>
      </c>
      <c r="J226" s="17">
        <v>224</v>
      </c>
    </row>
    <row r="227" spans="2:10" ht="12.75">
      <c r="B227" s="22">
        <f t="shared" si="20"/>
        <v>11.0751</v>
      </c>
      <c r="C227" s="35">
        <v>11.1</v>
      </c>
      <c r="D227" s="23">
        <f t="shared" si="17"/>
        <v>0.0016424048518518522</v>
      </c>
      <c r="E227" s="37">
        <v>0.001646990740740741</v>
      </c>
      <c r="F227" s="17">
        <v>75</v>
      </c>
      <c r="G227" s="45">
        <f t="shared" si="19"/>
        <v>631</v>
      </c>
      <c r="H227" s="35">
        <v>14.04</v>
      </c>
      <c r="I227" s="35">
        <v>73.92</v>
      </c>
      <c r="J227" s="17">
        <v>225</v>
      </c>
    </row>
    <row r="228" spans="2:10" ht="12.75">
      <c r="B228" s="22">
        <f t="shared" si="20"/>
        <v>11.1051</v>
      </c>
      <c r="C228" s="35">
        <v>11.13</v>
      </c>
      <c r="D228" s="23">
        <f t="shared" si="17"/>
        <v>0.001647043740740741</v>
      </c>
      <c r="E228" s="37">
        <v>0.0016516296296296298</v>
      </c>
      <c r="F228" s="17">
        <v>74</v>
      </c>
      <c r="G228" s="45">
        <v>632</v>
      </c>
      <c r="H228" s="35">
        <v>14.08</v>
      </c>
      <c r="I228" s="35">
        <v>74.16</v>
      </c>
      <c r="J228" s="17">
        <v>226</v>
      </c>
    </row>
    <row r="229" spans="2:10" ht="12.75">
      <c r="B229" s="22">
        <f t="shared" si="20"/>
        <v>11.135100000000001</v>
      </c>
      <c r="C229" s="35">
        <v>11.15</v>
      </c>
      <c r="D229" s="23">
        <f t="shared" si="17"/>
        <v>0.00165168262962963</v>
      </c>
      <c r="E229" s="37">
        <v>0.0016562685185185187</v>
      </c>
      <c r="F229" s="17">
        <v>73</v>
      </c>
      <c r="G229" s="45">
        <f t="shared" si="19"/>
        <v>634</v>
      </c>
      <c r="H229" s="35">
        <v>14.12</v>
      </c>
      <c r="I229" s="35">
        <v>74.41</v>
      </c>
      <c r="J229" s="17">
        <v>227</v>
      </c>
    </row>
    <row r="230" spans="2:10" ht="12.75">
      <c r="B230" s="22">
        <f t="shared" si="20"/>
        <v>11.155100000000001</v>
      </c>
      <c r="C230" s="35">
        <v>11.18</v>
      </c>
      <c r="D230" s="23">
        <f t="shared" si="17"/>
        <v>0.0016563215185185188</v>
      </c>
      <c r="E230" s="37">
        <v>0.0016609074074074076</v>
      </c>
      <c r="F230" s="17">
        <v>72</v>
      </c>
      <c r="G230" s="45">
        <v>635</v>
      </c>
      <c r="H230" s="35">
        <v>14.16</v>
      </c>
      <c r="I230" s="35">
        <v>74.65</v>
      </c>
      <c r="J230" s="17">
        <v>228</v>
      </c>
    </row>
    <row r="231" spans="2:10" ht="12.75">
      <c r="B231" s="22">
        <f t="shared" si="20"/>
        <v>11.1851</v>
      </c>
      <c r="C231" s="35">
        <v>11.21</v>
      </c>
      <c r="D231" s="23">
        <f>E230+0.000000052</f>
        <v>0.0016609594074074076</v>
      </c>
      <c r="E231" s="37">
        <v>0.0016655462962962965</v>
      </c>
      <c r="F231" s="17">
        <v>71</v>
      </c>
      <c r="G231" s="45">
        <f t="shared" si="19"/>
        <v>637</v>
      </c>
      <c r="H231" s="35">
        <v>14.19</v>
      </c>
      <c r="I231" s="35">
        <v>74.89</v>
      </c>
      <c r="J231" s="17">
        <v>229</v>
      </c>
    </row>
    <row r="232" spans="2:10" ht="12.75">
      <c r="B232" s="22">
        <f>C231+0.0051</f>
        <v>11.215100000000001</v>
      </c>
      <c r="C232" s="35">
        <v>11.23</v>
      </c>
      <c r="D232" s="23">
        <f>E231+0.000000052</f>
        <v>0.0016655982962962964</v>
      </c>
      <c r="E232" s="37">
        <v>0.0016701851851851854</v>
      </c>
      <c r="F232" s="17">
        <v>70</v>
      </c>
      <c r="G232" s="45">
        <v>638</v>
      </c>
      <c r="H232" s="35">
        <v>14.23</v>
      </c>
      <c r="I232" s="35">
        <v>75.14</v>
      </c>
      <c r="J232" s="17">
        <v>230</v>
      </c>
    </row>
    <row r="233" spans="2:10" ht="12.75">
      <c r="B233" s="22">
        <f t="shared" si="20"/>
        <v>11.235100000000001</v>
      </c>
      <c r="C233" s="35">
        <v>11.26</v>
      </c>
      <c r="D233" s="23">
        <f t="shared" si="17"/>
        <v>0.0016702381851851854</v>
      </c>
      <c r="E233" s="37">
        <v>0.0016748240740740742</v>
      </c>
      <c r="F233" s="17">
        <v>69</v>
      </c>
      <c r="G233" s="45">
        <f t="shared" si="19"/>
        <v>640</v>
      </c>
      <c r="H233" s="35">
        <v>14.27</v>
      </c>
      <c r="I233" s="35">
        <v>75.38</v>
      </c>
      <c r="J233" s="17">
        <v>231</v>
      </c>
    </row>
    <row r="234" spans="2:10" ht="12.75">
      <c r="B234" s="22">
        <f t="shared" si="20"/>
        <v>11.2651</v>
      </c>
      <c r="C234" s="35">
        <v>11.28</v>
      </c>
      <c r="D234" s="23">
        <f t="shared" si="17"/>
        <v>0.0016748770740740743</v>
      </c>
      <c r="E234" s="37">
        <v>0.0016794629629629631</v>
      </c>
      <c r="F234" s="17">
        <v>68</v>
      </c>
      <c r="G234" s="45">
        <f t="shared" si="19"/>
        <v>642</v>
      </c>
      <c r="H234" s="35">
        <v>14.31</v>
      </c>
      <c r="I234" s="35">
        <v>75.62</v>
      </c>
      <c r="J234" s="17">
        <v>232</v>
      </c>
    </row>
    <row r="235" spans="2:10" ht="12.75">
      <c r="B235" s="22">
        <f t="shared" si="20"/>
        <v>11.2851</v>
      </c>
      <c r="C235" s="35">
        <v>11.31</v>
      </c>
      <c r="D235" s="23">
        <f>E234+0.000000069</f>
        <v>0.001679531962962963</v>
      </c>
      <c r="E235" s="37">
        <v>0.001684101851851852</v>
      </c>
      <c r="F235" s="17">
        <v>67</v>
      </c>
      <c r="G235" s="45">
        <v>643</v>
      </c>
      <c r="H235" s="35">
        <v>14.35</v>
      </c>
      <c r="I235" s="35">
        <v>75.87</v>
      </c>
      <c r="J235" s="17">
        <v>233</v>
      </c>
    </row>
    <row r="236" spans="2:10" ht="12.75">
      <c r="B236" s="22">
        <f t="shared" si="20"/>
        <v>11.315100000000001</v>
      </c>
      <c r="C236" s="35">
        <v>11.34</v>
      </c>
      <c r="D236" s="23">
        <f t="shared" si="17"/>
        <v>0.001684154851851852</v>
      </c>
      <c r="E236" s="37">
        <v>0.0016887407407407409</v>
      </c>
      <c r="F236" s="17">
        <v>66</v>
      </c>
      <c r="G236" s="45">
        <f t="shared" si="19"/>
        <v>645</v>
      </c>
      <c r="H236" s="35">
        <v>14.39</v>
      </c>
      <c r="I236" s="35">
        <v>76.11</v>
      </c>
      <c r="J236" s="17">
        <v>234</v>
      </c>
    </row>
    <row r="237" spans="2:10" ht="12.75">
      <c r="B237" s="22">
        <f t="shared" si="20"/>
        <v>11.3451</v>
      </c>
      <c r="C237" s="35">
        <v>11.36</v>
      </c>
      <c r="D237" s="23">
        <f>E236+0.000000052</f>
        <v>0.0016887927407407408</v>
      </c>
      <c r="E237" s="37">
        <v>0.0016933796296296297</v>
      </c>
      <c r="F237" s="17">
        <v>65</v>
      </c>
      <c r="G237" s="45">
        <v>646</v>
      </c>
      <c r="H237" s="35">
        <v>14.42</v>
      </c>
      <c r="I237" s="35">
        <v>76.35</v>
      </c>
      <c r="J237" s="17">
        <v>235</v>
      </c>
    </row>
    <row r="238" spans="2:10" ht="12.75">
      <c r="B238" s="22">
        <f t="shared" si="20"/>
        <v>11.3651</v>
      </c>
      <c r="C238" s="35">
        <v>11.39</v>
      </c>
      <c r="D238" s="23">
        <f>E237+0.000000052</f>
        <v>0.0016934316296296297</v>
      </c>
      <c r="E238" s="37">
        <v>0.0016980185185185186</v>
      </c>
      <c r="F238" s="17">
        <v>64</v>
      </c>
      <c r="G238" s="45">
        <f t="shared" si="19"/>
        <v>648</v>
      </c>
      <c r="H238" s="35">
        <v>14.46</v>
      </c>
      <c r="I238" s="35">
        <v>76.6</v>
      </c>
      <c r="J238" s="17">
        <v>236</v>
      </c>
    </row>
    <row r="239" spans="2:10" ht="12.75">
      <c r="B239" s="22">
        <f>C238+0.0051</f>
        <v>11.395100000000001</v>
      </c>
      <c r="C239" s="35">
        <v>11.42</v>
      </c>
      <c r="D239" s="23">
        <f t="shared" si="17"/>
        <v>0.0016980715185185187</v>
      </c>
      <c r="E239" s="37">
        <v>0.0017026574074074075</v>
      </c>
      <c r="F239" s="17">
        <v>63</v>
      </c>
      <c r="G239" s="45">
        <v>649</v>
      </c>
      <c r="H239" s="35">
        <v>14.5</v>
      </c>
      <c r="I239" s="35">
        <v>76.84</v>
      </c>
      <c r="J239" s="17">
        <v>237</v>
      </c>
    </row>
    <row r="240" spans="2:10" ht="12.75">
      <c r="B240" s="22">
        <f aca="true" t="shared" si="21" ref="B240:B262">C239+0.0051</f>
        <v>11.4251</v>
      </c>
      <c r="C240" s="35">
        <v>11.44</v>
      </c>
      <c r="D240" s="23">
        <f t="shared" si="17"/>
        <v>0.0017027104074074076</v>
      </c>
      <c r="E240" s="37">
        <v>0.0017072962962962964</v>
      </c>
      <c r="F240" s="17">
        <v>62</v>
      </c>
      <c r="G240" s="45">
        <f t="shared" si="19"/>
        <v>651</v>
      </c>
      <c r="H240" s="35">
        <v>14.54</v>
      </c>
      <c r="I240" s="35">
        <v>77.08</v>
      </c>
      <c r="J240" s="17">
        <v>238</v>
      </c>
    </row>
    <row r="241" spans="2:10" ht="12.75">
      <c r="B241" s="22">
        <f t="shared" si="21"/>
        <v>11.4451</v>
      </c>
      <c r="C241" s="35">
        <v>11.47</v>
      </c>
      <c r="D241" s="23">
        <f t="shared" si="17"/>
        <v>0.0017073492962962965</v>
      </c>
      <c r="E241" s="37">
        <v>0.0017119351851851853</v>
      </c>
      <c r="F241" s="17">
        <v>61</v>
      </c>
      <c r="G241" s="45">
        <f t="shared" si="19"/>
        <v>653</v>
      </c>
      <c r="H241" s="35">
        <v>14.58</v>
      </c>
      <c r="I241" s="35">
        <v>77.32</v>
      </c>
      <c r="J241" s="17">
        <v>239</v>
      </c>
    </row>
    <row r="242" spans="2:10" ht="12.75">
      <c r="B242" s="22">
        <f t="shared" si="21"/>
        <v>11.475100000000001</v>
      </c>
      <c r="C242" s="35">
        <v>11.5</v>
      </c>
      <c r="D242" s="23">
        <f t="shared" si="17"/>
        <v>0.0017119881851851853</v>
      </c>
      <c r="E242" s="37">
        <v>0.0017165740740740741</v>
      </c>
      <c r="F242" s="17">
        <v>60</v>
      </c>
      <c r="G242" s="45">
        <v>654</v>
      </c>
      <c r="H242" s="35">
        <v>14.62</v>
      </c>
      <c r="I242" s="35">
        <v>77.57</v>
      </c>
      <c r="J242" s="17">
        <v>240</v>
      </c>
    </row>
    <row r="243" spans="2:10" ht="12.75">
      <c r="B243" s="22">
        <f t="shared" si="21"/>
        <v>11.5051</v>
      </c>
      <c r="C243" s="35">
        <v>11.52</v>
      </c>
      <c r="D243" s="23">
        <f>E242+0.000000052</f>
        <v>0.001716626074074074</v>
      </c>
      <c r="E243" s="37">
        <v>0.001721212962962963</v>
      </c>
      <c r="F243" s="17">
        <v>59</v>
      </c>
      <c r="G243" s="45">
        <f t="shared" si="19"/>
        <v>656</v>
      </c>
      <c r="H243" s="35">
        <v>14.65</v>
      </c>
      <c r="I243" s="35">
        <v>77.81</v>
      </c>
      <c r="J243" s="15">
        <v>241</v>
      </c>
    </row>
    <row r="244" spans="2:10" ht="12.75">
      <c r="B244" s="22">
        <f t="shared" si="21"/>
        <v>11.5251</v>
      </c>
      <c r="C244" s="35">
        <v>11.55</v>
      </c>
      <c r="D244" s="23">
        <f>E243+0.000000052</f>
        <v>0.001721264962962963</v>
      </c>
      <c r="E244" s="37">
        <v>0.001725851851851852</v>
      </c>
      <c r="F244" s="17">
        <v>58</v>
      </c>
      <c r="G244" s="45">
        <v>657</v>
      </c>
      <c r="H244" s="35">
        <v>14.69</v>
      </c>
      <c r="I244" s="35">
        <v>78.05</v>
      </c>
      <c r="J244" s="15">
        <v>242</v>
      </c>
    </row>
    <row r="245" spans="2:10" ht="12.75">
      <c r="B245" s="22">
        <f t="shared" si="21"/>
        <v>11.555100000000001</v>
      </c>
      <c r="C245" s="35">
        <v>11.58</v>
      </c>
      <c r="D245" s="23">
        <f t="shared" si="17"/>
        <v>0.001725904851851852</v>
      </c>
      <c r="E245" s="37">
        <v>0.0017304907407407408</v>
      </c>
      <c r="F245" s="17">
        <v>57</v>
      </c>
      <c r="G245" s="45">
        <f t="shared" si="19"/>
        <v>659</v>
      </c>
      <c r="H245" s="35">
        <v>14.73</v>
      </c>
      <c r="I245" s="35">
        <v>78.3</v>
      </c>
      <c r="J245" s="15">
        <v>243</v>
      </c>
    </row>
    <row r="246" spans="2:10" ht="12.75">
      <c r="B246" s="22">
        <f t="shared" si="21"/>
        <v>11.5851</v>
      </c>
      <c r="C246" s="35">
        <v>11.6</v>
      </c>
      <c r="D246" s="23">
        <f t="shared" si="17"/>
        <v>0.0017305437407407408</v>
      </c>
      <c r="E246" s="37">
        <v>0.0017351296296296297</v>
      </c>
      <c r="F246" s="17">
        <v>56</v>
      </c>
      <c r="G246" s="45">
        <f t="shared" si="19"/>
        <v>661</v>
      </c>
      <c r="H246" s="35">
        <v>14.77</v>
      </c>
      <c r="I246" s="35">
        <v>78.54</v>
      </c>
      <c r="J246" s="15">
        <v>244</v>
      </c>
    </row>
    <row r="247" spans="2:10" ht="12.75">
      <c r="B247" s="22">
        <f t="shared" si="21"/>
        <v>11.6051</v>
      </c>
      <c r="C247" s="35">
        <v>11.63</v>
      </c>
      <c r="D247" s="23">
        <f>E246+0.000000069</f>
        <v>0.0017351986296296295</v>
      </c>
      <c r="E247" s="37">
        <v>0.0017397685185185185</v>
      </c>
      <c r="F247" s="17">
        <v>55</v>
      </c>
      <c r="G247" s="45">
        <v>662</v>
      </c>
      <c r="H247" s="35">
        <v>14.81</v>
      </c>
      <c r="I247" s="35">
        <v>78.78</v>
      </c>
      <c r="J247" s="15">
        <v>245</v>
      </c>
    </row>
    <row r="248" spans="2:10" ht="12.75">
      <c r="B248" s="22">
        <f t="shared" si="21"/>
        <v>11.635100000000001</v>
      </c>
      <c r="C248" s="35">
        <v>11.65</v>
      </c>
      <c r="D248" s="23">
        <f t="shared" si="17"/>
        <v>0.0017398215185185186</v>
      </c>
      <c r="E248" s="37">
        <v>0.0017444074074074074</v>
      </c>
      <c r="F248" s="17">
        <v>54</v>
      </c>
      <c r="G248" s="45">
        <f t="shared" si="19"/>
        <v>664</v>
      </c>
      <c r="H248" s="35">
        <v>14.85</v>
      </c>
      <c r="I248" s="35">
        <v>79.03</v>
      </c>
      <c r="J248" s="15">
        <v>246</v>
      </c>
    </row>
    <row r="249" spans="2:10" ht="12.75">
      <c r="B249" s="22">
        <f t="shared" si="21"/>
        <v>11.655100000000001</v>
      </c>
      <c r="C249" s="35">
        <v>11.68</v>
      </c>
      <c r="D249" s="23">
        <f>E248+0.000000052</f>
        <v>0.0017444594074074074</v>
      </c>
      <c r="E249" s="37">
        <v>0.0017490462962962963</v>
      </c>
      <c r="F249" s="17">
        <v>53</v>
      </c>
      <c r="G249" s="45">
        <v>665</v>
      </c>
      <c r="H249" s="35">
        <v>14.88</v>
      </c>
      <c r="I249" s="35">
        <v>79.27</v>
      </c>
      <c r="J249" s="15">
        <v>247</v>
      </c>
    </row>
    <row r="250" spans="2:10" ht="12.75">
      <c r="B250" s="22">
        <f t="shared" si="21"/>
        <v>11.6851</v>
      </c>
      <c r="C250" s="35">
        <v>11.71</v>
      </c>
      <c r="D250" s="23">
        <f>E249+0.000000052</f>
        <v>0.0017490982962962962</v>
      </c>
      <c r="E250" s="37">
        <v>0.0017536851851851852</v>
      </c>
      <c r="F250" s="17">
        <v>52</v>
      </c>
      <c r="G250" s="45">
        <f t="shared" si="19"/>
        <v>667</v>
      </c>
      <c r="H250" s="35">
        <v>14.92</v>
      </c>
      <c r="I250" s="35">
        <v>79.51</v>
      </c>
      <c r="J250" s="15">
        <v>248</v>
      </c>
    </row>
    <row r="251" spans="2:10" ht="12.75">
      <c r="B251" s="22">
        <f t="shared" si="21"/>
        <v>11.715100000000001</v>
      </c>
      <c r="C251" s="35">
        <v>11.73</v>
      </c>
      <c r="D251" s="23">
        <f t="shared" si="17"/>
        <v>0.0017537381851851852</v>
      </c>
      <c r="E251" s="37">
        <v>0.001758324074074074</v>
      </c>
      <c r="F251" s="17">
        <v>51</v>
      </c>
      <c r="G251" s="45">
        <v>668</v>
      </c>
      <c r="H251" s="35">
        <v>14.96</v>
      </c>
      <c r="I251" s="35">
        <v>79.76</v>
      </c>
      <c r="J251" s="15">
        <v>249</v>
      </c>
    </row>
    <row r="252" spans="2:10" ht="12.75">
      <c r="B252" s="22">
        <f>C251+0.0051</f>
        <v>11.735100000000001</v>
      </c>
      <c r="C252" s="33">
        <v>11.76</v>
      </c>
      <c r="D252" s="23">
        <f t="shared" si="17"/>
        <v>0.0017583770740740741</v>
      </c>
      <c r="E252" s="34">
        <v>0.001762962962962963</v>
      </c>
      <c r="F252" s="16">
        <v>50</v>
      </c>
      <c r="G252" s="46">
        <f t="shared" si="19"/>
        <v>670</v>
      </c>
      <c r="H252" s="33">
        <v>15</v>
      </c>
      <c r="I252" s="33">
        <v>80</v>
      </c>
      <c r="J252" s="16">
        <v>250</v>
      </c>
    </row>
    <row r="253" spans="2:10" ht="12.75">
      <c r="B253" s="22">
        <f t="shared" si="21"/>
        <v>11.7651</v>
      </c>
      <c r="C253" s="35">
        <v>11.79</v>
      </c>
      <c r="D253" s="23">
        <f t="shared" si="17"/>
        <v>0.001763015962962963</v>
      </c>
      <c r="E253" s="37">
        <v>0.0017670555555555538</v>
      </c>
      <c r="F253" s="17">
        <v>49</v>
      </c>
      <c r="G253" s="47">
        <v>672</v>
      </c>
      <c r="H253" s="29">
        <f aca="true" t="shared" si="22" ref="H253:H284">H254-(H$52-H$2)/50</f>
        <v>14.177599999999963</v>
      </c>
      <c r="I253" s="29">
        <f aca="true" t="shared" si="23" ref="I253:I284">I254-(I$52-I$2)/50</f>
        <v>74.12479999999988</v>
      </c>
      <c r="J253" s="15">
        <v>251</v>
      </c>
    </row>
    <row r="254" spans="2:10" ht="12.75">
      <c r="B254" s="22">
        <f t="shared" si="21"/>
        <v>11.7951</v>
      </c>
      <c r="C254" s="35">
        <v>11.82</v>
      </c>
      <c r="D254" s="23">
        <f t="shared" si="17"/>
        <v>0.001767108555555554</v>
      </c>
      <c r="E254" s="37">
        <v>0.0017711481481481465</v>
      </c>
      <c r="F254" s="17">
        <v>48</v>
      </c>
      <c r="G254" s="31">
        <v>673</v>
      </c>
      <c r="H254" s="29">
        <f t="shared" si="22"/>
        <v>14.235199999999963</v>
      </c>
      <c r="I254" s="29">
        <f t="shared" si="23"/>
        <v>74.48959999999988</v>
      </c>
      <c r="J254" s="15">
        <v>252</v>
      </c>
    </row>
    <row r="255" spans="2:10" ht="12.75">
      <c r="B255" s="22">
        <f t="shared" si="21"/>
        <v>11.8251</v>
      </c>
      <c r="C255" s="35">
        <v>11.85</v>
      </c>
      <c r="D255" s="23">
        <f>E254+0.000000052</f>
        <v>0.0017712001481481464</v>
      </c>
      <c r="E255" s="37">
        <v>0.0017752407407407391</v>
      </c>
      <c r="F255" s="17">
        <v>47</v>
      </c>
      <c r="G255" s="31">
        <v>675</v>
      </c>
      <c r="H255" s="29">
        <f t="shared" si="22"/>
        <v>14.292799999999964</v>
      </c>
      <c r="I255" s="29">
        <f t="shared" si="23"/>
        <v>74.85439999999988</v>
      </c>
      <c r="J255" s="15">
        <v>253</v>
      </c>
    </row>
    <row r="256" spans="2:10" ht="12.75">
      <c r="B256" s="22">
        <f t="shared" si="21"/>
        <v>11.8551</v>
      </c>
      <c r="C256" s="35">
        <v>11.88</v>
      </c>
      <c r="D256" s="23">
        <f>E255+0.000000052</f>
        <v>0.001775292740740739</v>
      </c>
      <c r="E256" s="37">
        <v>0.0017793333333333318</v>
      </c>
      <c r="F256" s="17">
        <v>46</v>
      </c>
      <c r="G256" s="31">
        <v>676</v>
      </c>
      <c r="H256" s="29">
        <f t="shared" si="22"/>
        <v>14.350399999999965</v>
      </c>
      <c r="I256" s="29">
        <f t="shared" si="23"/>
        <v>75.21919999999989</v>
      </c>
      <c r="J256" s="15">
        <v>254</v>
      </c>
    </row>
    <row r="257" spans="2:10" ht="12.75">
      <c r="B257" s="22">
        <f t="shared" si="21"/>
        <v>11.885100000000001</v>
      </c>
      <c r="C257" s="35">
        <v>11.9</v>
      </c>
      <c r="D257" s="23">
        <f t="shared" si="17"/>
        <v>0.0017793863333333318</v>
      </c>
      <c r="E257" s="37">
        <v>0.0017834259259259244</v>
      </c>
      <c r="F257" s="17">
        <v>45</v>
      </c>
      <c r="G257" s="31">
        <v>678</v>
      </c>
      <c r="H257" s="29">
        <f t="shared" si="22"/>
        <v>14.407999999999966</v>
      </c>
      <c r="I257" s="29">
        <f t="shared" si="23"/>
        <v>75.58399999999989</v>
      </c>
      <c r="J257" s="15">
        <v>255</v>
      </c>
    </row>
    <row r="258" spans="2:10" ht="12.75">
      <c r="B258" s="22">
        <f t="shared" si="21"/>
        <v>11.905100000000001</v>
      </c>
      <c r="C258" s="35">
        <v>11.93</v>
      </c>
      <c r="D258" s="23">
        <f t="shared" si="17"/>
        <v>0.0017834789259259245</v>
      </c>
      <c r="E258" s="37">
        <v>0.001787518518518517</v>
      </c>
      <c r="F258" s="17">
        <v>44</v>
      </c>
      <c r="G258" s="31">
        <v>679</v>
      </c>
      <c r="H258" s="29">
        <f t="shared" si="22"/>
        <v>14.465599999999966</v>
      </c>
      <c r="I258" s="29">
        <f t="shared" si="23"/>
        <v>75.94879999999989</v>
      </c>
      <c r="J258" s="15">
        <v>256</v>
      </c>
    </row>
    <row r="259" spans="2:10" ht="12.75">
      <c r="B259" s="22">
        <f t="shared" si="21"/>
        <v>11.9351</v>
      </c>
      <c r="C259" s="35">
        <v>11.96</v>
      </c>
      <c r="D259" s="23">
        <f t="shared" si="17"/>
        <v>0.0017875715185185171</v>
      </c>
      <c r="E259" s="37">
        <v>0.0017916111111111097</v>
      </c>
      <c r="F259" s="17">
        <v>43</v>
      </c>
      <c r="G259" s="31">
        <v>681</v>
      </c>
      <c r="H259" s="29">
        <f t="shared" si="22"/>
        <v>14.523199999999967</v>
      </c>
      <c r="I259" s="29">
        <f t="shared" si="23"/>
        <v>76.3135999999999</v>
      </c>
      <c r="J259" s="15">
        <v>257</v>
      </c>
    </row>
    <row r="260" spans="2:10" ht="12.75">
      <c r="B260" s="22">
        <f t="shared" si="21"/>
        <v>11.965100000000001</v>
      </c>
      <c r="C260" s="35">
        <v>11.99</v>
      </c>
      <c r="D260" s="23">
        <f>E259+0.000000069</f>
        <v>0.0017916801111111096</v>
      </c>
      <c r="E260" s="37">
        <v>0.0017957037037037024</v>
      </c>
      <c r="F260" s="17">
        <v>42</v>
      </c>
      <c r="G260" s="31">
        <v>683</v>
      </c>
      <c r="H260" s="29">
        <f t="shared" si="22"/>
        <v>14.580799999999968</v>
      </c>
      <c r="I260" s="29">
        <f t="shared" si="23"/>
        <v>76.6783999999999</v>
      </c>
      <c r="J260" s="15">
        <v>258</v>
      </c>
    </row>
    <row r="261" spans="2:10" ht="12.75">
      <c r="B261" s="22">
        <f t="shared" si="21"/>
        <v>11.9951</v>
      </c>
      <c r="C261" s="35">
        <v>12.02</v>
      </c>
      <c r="D261" s="23">
        <f>E260+0.000000052</f>
        <v>0.0017957557037037023</v>
      </c>
      <c r="E261" s="37">
        <v>0.001799796296296295</v>
      </c>
      <c r="F261" s="17">
        <v>41</v>
      </c>
      <c r="G261" s="31">
        <v>684</v>
      </c>
      <c r="H261" s="29">
        <f t="shared" si="22"/>
        <v>14.638399999999969</v>
      </c>
      <c r="I261" s="29">
        <f t="shared" si="23"/>
        <v>77.0431999999999</v>
      </c>
      <c r="J261" s="15">
        <v>259</v>
      </c>
    </row>
    <row r="262" spans="2:10" ht="12.75">
      <c r="B262" s="22">
        <f t="shared" si="21"/>
        <v>12.0251</v>
      </c>
      <c r="C262" s="35">
        <v>12.05</v>
      </c>
      <c r="D262" s="23">
        <f>E261+0.000000052</f>
        <v>0.001799848296296295</v>
      </c>
      <c r="E262" s="37">
        <v>0.0018038888888888876</v>
      </c>
      <c r="F262" s="17">
        <v>40</v>
      </c>
      <c r="G262" s="31">
        <v>686</v>
      </c>
      <c r="H262" s="29">
        <f t="shared" si="22"/>
        <v>14.69599999999997</v>
      </c>
      <c r="I262" s="29">
        <f t="shared" si="23"/>
        <v>77.4079999999999</v>
      </c>
      <c r="J262" s="15">
        <v>260</v>
      </c>
    </row>
    <row r="263" spans="2:10" ht="12.75">
      <c r="B263" s="22">
        <f>C262+0.0051</f>
        <v>12.055100000000001</v>
      </c>
      <c r="C263" s="35">
        <v>12.08</v>
      </c>
      <c r="D263" s="23">
        <f aca="true" t="shared" si="24" ref="D263:D302">E262+0.000000053</f>
        <v>0.0018039418888888877</v>
      </c>
      <c r="E263" s="37">
        <v>0.0018079814814814803</v>
      </c>
      <c r="F263" s="17">
        <v>39</v>
      </c>
      <c r="G263" s="31">
        <v>687</v>
      </c>
      <c r="H263" s="29">
        <f t="shared" si="22"/>
        <v>14.75359999999997</v>
      </c>
      <c r="I263" s="29">
        <f t="shared" si="23"/>
        <v>77.7727999999999</v>
      </c>
      <c r="J263" s="15">
        <v>261</v>
      </c>
    </row>
    <row r="264" spans="2:10" ht="12.75">
      <c r="B264" s="22">
        <f aca="true" t="shared" si="25" ref="B264:B285">C263+0.0051</f>
        <v>12.0851</v>
      </c>
      <c r="C264" s="35">
        <v>12.11</v>
      </c>
      <c r="D264" s="23">
        <f t="shared" si="24"/>
        <v>0.0018080344814814804</v>
      </c>
      <c r="E264" s="37">
        <v>0.001812074074074073</v>
      </c>
      <c r="F264" s="17">
        <v>38</v>
      </c>
      <c r="G264" s="31">
        <v>689</v>
      </c>
      <c r="H264" s="29">
        <f t="shared" si="22"/>
        <v>14.811199999999971</v>
      </c>
      <c r="I264" s="29">
        <f t="shared" si="23"/>
        <v>78.1375999999999</v>
      </c>
      <c r="J264" s="15">
        <v>262</v>
      </c>
    </row>
    <row r="265" spans="2:10" ht="12.75">
      <c r="B265" s="22">
        <f t="shared" si="25"/>
        <v>12.1151</v>
      </c>
      <c r="C265" s="35">
        <v>12.13</v>
      </c>
      <c r="D265" s="23">
        <f t="shared" si="24"/>
        <v>0.001812127074074073</v>
      </c>
      <c r="E265" s="37">
        <v>0.0018161666666666656</v>
      </c>
      <c r="F265" s="17">
        <v>37</v>
      </c>
      <c r="G265" s="31">
        <v>691</v>
      </c>
      <c r="H265" s="29">
        <f t="shared" si="22"/>
        <v>14.868799999999972</v>
      </c>
      <c r="I265" s="29">
        <f t="shared" si="23"/>
        <v>78.50239999999991</v>
      </c>
      <c r="J265" s="15">
        <v>263</v>
      </c>
    </row>
    <row r="266" spans="2:10" ht="12.75">
      <c r="B266" s="22">
        <f t="shared" si="25"/>
        <v>12.135100000000001</v>
      </c>
      <c r="C266" s="35">
        <v>12.16</v>
      </c>
      <c r="D266" s="23">
        <f t="shared" si="24"/>
        <v>0.0018162196666666657</v>
      </c>
      <c r="E266" s="37">
        <v>0.0018202592592592582</v>
      </c>
      <c r="F266" s="17">
        <v>36</v>
      </c>
      <c r="G266" s="31">
        <v>692</v>
      </c>
      <c r="H266" s="29">
        <f t="shared" si="22"/>
        <v>14.926399999999973</v>
      </c>
      <c r="I266" s="29">
        <f t="shared" si="23"/>
        <v>78.86719999999991</v>
      </c>
      <c r="J266" s="15">
        <v>264</v>
      </c>
    </row>
    <row r="267" spans="2:10" ht="12.75">
      <c r="B267" s="22">
        <f t="shared" si="25"/>
        <v>12.1651</v>
      </c>
      <c r="C267" s="35">
        <v>12.19</v>
      </c>
      <c r="D267" s="23">
        <f>E266+0.000000052</f>
        <v>0.0018203112592592582</v>
      </c>
      <c r="E267" s="37">
        <v>0.0018243518518518509</v>
      </c>
      <c r="F267" s="17">
        <v>35</v>
      </c>
      <c r="G267" s="31">
        <v>694</v>
      </c>
      <c r="H267" s="29">
        <f t="shared" si="22"/>
        <v>14.983999999999973</v>
      </c>
      <c r="I267" s="29">
        <f t="shared" si="23"/>
        <v>79.23199999999991</v>
      </c>
      <c r="J267" s="15">
        <v>265</v>
      </c>
    </row>
    <row r="268" spans="2:10" ht="12.75">
      <c r="B268" s="22">
        <f t="shared" si="25"/>
        <v>12.1951</v>
      </c>
      <c r="C268" s="35">
        <v>12.22</v>
      </c>
      <c r="D268" s="23">
        <f>E267+0.000000052</f>
        <v>0.0018244038518518508</v>
      </c>
      <c r="E268" s="37">
        <v>0.0018284444444444435</v>
      </c>
      <c r="F268" s="17">
        <v>34</v>
      </c>
      <c r="G268" s="31">
        <v>695</v>
      </c>
      <c r="H268" s="29">
        <f t="shared" si="22"/>
        <v>15.041599999999974</v>
      </c>
      <c r="I268" s="29">
        <f t="shared" si="23"/>
        <v>79.59679999999992</v>
      </c>
      <c r="J268" s="15">
        <v>266</v>
      </c>
    </row>
    <row r="269" spans="2:10" ht="12.75">
      <c r="B269" s="22">
        <f t="shared" si="25"/>
        <v>12.225100000000001</v>
      </c>
      <c r="C269" s="35">
        <v>12.25</v>
      </c>
      <c r="D269" s="23">
        <f t="shared" si="24"/>
        <v>0.0018284974444444436</v>
      </c>
      <c r="E269" s="37">
        <v>0.0018325370370370362</v>
      </c>
      <c r="F269" s="17">
        <v>33</v>
      </c>
      <c r="G269" s="31">
        <v>697</v>
      </c>
      <c r="H269" s="29">
        <f t="shared" si="22"/>
        <v>15.099199999999975</v>
      </c>
      <c r="I269" s="29">
        <f t="shared" si="23"/>
        <v>79.96159999999992</v>
      </c>
      <c r="J269" s="15">
        <v>267</v>
      </c>
    </row>
    <row r="270" spans="2:10" ht="12.75">
      <c r="B270" s="22">
        <f t="shared" si="25"/>
        <v>12.2551</v>
      </c>
      <c r="C270" s="35">
        <v>12.28</v>
      </c>
      <c r="D270" s="23">
        <f t="shared" si="24"/>
        <v>0.0018325900370370362</v>
      </c>
      <c r="E270" s="37">
        <v>0.0018366296296296288</v>
      </c>
      <c r="F270" s="17">
        <v>32</v>
      </c>
      <c r="G270" s="31">
        <v>698</v>
      </c>
      <c r="H270" s="29">
        <f t="shared" si="22"/>
        <v>15.156799999999976</v>
      </c>
      <c r="I270" s="29">
        <f t="shared" si="23"/>
        <v>80.32639999999992</v>
      </c>
      <c r="J270" s="15">
        <v>268</v>
      </c>
    </row>
    <row r="271" spans="2:10" ht="12.75">
      <c r="B271" s="22">
        <f t="shared" si="25"/>
        <v>12.2851</v>
      </c>
      <c r="C271" s="35">
        <v>12.31</v>
      </c>
      <c r="D271" s="23">
        <f t="shared" si="24"/>
        <v>0.0018366826296296289</v>
      </c>
      <c r="E271" s="37">
        <v>0.0018407222222222215</v>
      </c>
      <c r="F271" s="17">
        <v>31</v>
      </c>
      <c r="G271" s="31">
        <v>700</v>
      </c>
      <c r="H271" s="29">
        <f t="shared" si="22"/>
        <v>15.214399999999976</v>
      </c>
      <c r="I271" s="29">
        <f t="shared" si="23"/>
        <v>80.69119999999992</v>
      </c>
      <c r="J271" s="15">
        <v>269</v>
      </c>
    </row>
    <row r="272" spans="2:10" ht="12.75">
      <c r="B272" s="22">
        <f t="shared" si="25"/>
        <v>12.315100000000001</v>
      </c>
      <c r="C272" s="35">
        <v>12.34</v>
      </c>
      <c r="D272" s="23">
        <f t="shared" si="24"/>
        <v>0.0018407752222222215</v>
      </c>
      <c r="E272" s="37">
        <v>0.001844814814814814</v>
      </c>
      <c r="F272" s="17">
        <v>30</v>
      </c>
      <c r="G272" s="31">
        <v>702</v>
      </c>
      <c r="H272" s="29">
        <f t="shared" si="22"/>
        <v>15.271999999999977</v>
      </c>
      <c r="I272" s="29">
        <f t="shared" si="23"/>
        <v>81.05599999999993</v>
      </c>
      <c r="J272" s="15">
        <v>270</v>
      </c>
    </row>
    <row r="273" spans="2:10" ht="12.75">
      <c r="B273" s="22">
        <f t="shared" si="25"/>
        <v>12.3451</v>
      </c>
      <c r="C273" s="35">
        <v>12.36</v>
      </c>
      <c r="D273" s="23">
        <f>E272+0.000000052</f>
        <v>0.001844866814814814</v>
      </c>
      <c r="E273" s="37">
        <v>0.0018489074074074067</v>
      </c>
      <c r="F273" s="17">
        <v>29</v>
      </c>
      <c r="G273" s="31">
        <v>703</v>
      </c>
      <c r="H273" s="29">
        <f t="shared" si="22"/>
        <v>15.329599999999978</v>
      </c>
      <c r="I273" s="29">
        <f t="shared" si="23"/>
        <v>81.42079999999993</v>
      </c>
      <c r="J273" s="15">
        <v>271</v>
      </c>
    </row>
    <row r="274" spans="2:10" ht="12.75">
      <c r="B274" s="22">
        <f t="shared" si="25"/>
        <v>12.3651</v>
      </c>
      <c r="C274" s="35">
        <v>12.39</v>
      </c>
      <c r="D274" s="23">
        <f>E273+0.000000069</f>
        <v>0.0018489764074074066</v>
      </c>
      <c r="E274" s="37">
        <v>0.0018529999999999994</v>
      </c>
      <c r="F274" s="17">
        <v>28</v>
      </c>
      <c r="G274" s="31">
        <v>705</v>
      </c>
      <c r="H274" s="29">
        <f t="shared" si="22"/>
        <v>15.387199999999979</v>
      </c>
      <c r="I274" s="29">
        <f t="shared" si="23"/>
        <v>81.78559999999993</v>
      </c>
      <c r="J274" s="15">
        <v>272</v>
      </c>
    </row>
    <row r="275" spans="2:10" ht="12.75">
      <c r="B275" s="22">
        <f t="shared" si="25"/>
        <v>12.395100000000001</v>
      </c>
      <c r="C275" s="35">
        <v>12.42</v>
      </c>
      <c r="D275" s="23">
        <f t="shared" si="24"/>
        <v>0.0018530529999999995</v>
      </c>
      <c r="E275" s="37">
        <v>0.001857092592592592</v>
      </c>
      <c r="F275" s="17">
        <v>27</v>
      </c>
      <c r="G275" s="31">
        <v>706</v>
      </c>
      <c r="H275" s="29">
        <f t="shared" si="22"/>
        <v>15.44479999999998</v>
      </c>
      <c r="I275" s="29">
        <f t="shared" si="23"/>
        <v>82.15039999999993</v>
      </c>
      <c r="J275" s="15">
        <v>273</v>
      </c>
    </row>
    <row r="276" spans="2:10" ht="12.75">
      <c r="B276" s="22">
        <f>C275+0.0051</f>
        <v>12.4251</v>
      </c>
      <c r="C276" s="35">
        <v>12.45</v>
      </c>
      <c r="D276" s="23">
        <f t="shared" si="24"/>
        <v>0.0018571455925925921</v>
      </c>
      <c r="E276" s="37">
        <v>0.0018611851851851847</v>
      </c>
      <c r="F276" s="17">
        <v>26</v>
      </c>
      <c r="G276" s="31">
        <v>708</v>
      </c>
      <c r="H276" s="29">
        <f t="shared" si="22"/>
        <v>15.50239999999998</v>
      </c>
      <c r="I276" s="29">
        <f t="shared" si="23"/>
        <v>82.51519999999994</v>
      </c>
      <c r="J276" s="15">
        <v>274</v>
      </c>
    </row>
    <row r="277" spans="2:10" ht="12.75">
      <c r="B277" s="22">
        <f t="shared" si="25"/>
        <v>12.4551</v>
      </c>
      <c r="C277" s="35">
        <v>12.48</v>
      </c>
      <c r="D277" s="23">
        <f t="shared" si="24"/>
        <v>0.0018612381851851848</v>
      </c>
      <c r="E277" s="37">
        <v>0.0018652777777777773</v>
      </c>
      <c r="F277" s="17">
        <v>25</v>
      </c>
      <c r="G277" s="31">
        <v>710</v>
      </c>
      <c r="H277" s="29">
        <f t="shared" si="22"/>
        <v>15.559999999999981</v>
      </c>
      <c r="I277" s="29">
        <f t="shared" si="23"/>
        <v>82.87999999999994</v>
      </c>
      <c r="J277" s="15">
        <v>275</v>
      </c>
    </row>
    <row r="278" spans="2:10" ht="12.75">
      <c r="B278" s="22">
        <f t="shared" si="25"/>
        <v>12.485100000000001</v>
      </c>
      <c r="C278" s="35">
        <v>12.51</v>
      </c>
      <c r="D278" s="23">
        <f t="shared" si="24"/>
        <v>0.0018653307777777774</v>
      </c>
      <c r="E278" s="37">
        <v>0.00186937037037037</v>
      </c>
      <c r="F278" s="17">
        <v>24</v>
      </c>
      <c r="G278" s="31">
        <v>711</v>
      </c>
      <c r="H278" s="29">
        <f t="shared" si="22"/>
        <v>15.617599999999982</v>
      </c>
      <c r="I278" s="29">
        <f t="shared" si="23"/>
        <v>83.24479999999994</v>
      </c>
      <c r="J278" s="15">
        <v>276</v>
      </c>
    </row>
    <row r="279" spans="2:10" ht="12.75">
      <c r="B279" s="22">
        <f t="shared" si="25"/>
        <v>12.5151</v>
      </c>
      <c r="C279" s="35">
        <v>12.54</v>
      </c>
      <c r="D279" s="23">
        <f>E278+0.000000052</f>
        <v>0.00186942237037037</v>
      </c>
      <c r="E279" s="37">
        <v>0.0018734629629629626</v>
      </c>
      <c r="F279" s="17">
        <v>23</v>
      </c>
      <c r="G279" s="31">
        <v>713</v>
      </c>
      <c r="H279" s="29">
        <f t="shared" si="22"/>
        <v>15.675199999999982</v>
      </c>
      <c r="I279" s="29">
        <f t="shared" si="23"/>
        <v>83.60959999999994</v>
      </c>
      <c r="J279" s="15">
        <v>277</v>
      </c>
    </row>
    <row r="280" spans="2:10" ht="12.75">
      <c r="B280" s="22">
        <f t="shared" si="25"/>
        <v>12.5451</v>
      </c>
      <c r="C280" s="35">
        <v>12.57</v>
      </c>
      <c r="D280" s="23">
        <f>E279+0.000000052</f>
        <v>0.0018735149629629626</v>
      </c>
      <c r="E280" s="37">
        <v>0.0018775555555555553</v>
      </c>
      <c r="F280" s="17">
        <v>22</v>
      </c>
      <c r="G280" s="31">
        <v>714</v>
      </c>
      <c r="H280" s="29">
        <f t="shared" si="22"/>
        <v>15.732799999999983</v>
      </c>
      <c r="I280" s="29">
        <f t="shared" si="23"/>
        <v>83.97439999999995</v>
      </c>
      <c r="J280" s="15">
        <v>278</v>
      </c>
    </row>
    <row r="281" spans="2:10" ht="12.75">
      <c r="B281" s="22">
        <f t="shared" si="25"/>
        <v>12.5751</v>
      </c>
      <c r="C281" s="35">
        <v>12.6</v>
      </c>
      <c r="D281" s="23">
        <f t="shared" si="24"/>
        <v>0.0018776085555555553</v>
      </c>
      <c r="E281" s="37">
        <v>0.001881648148148148</v>
      </c>
      <c r="F281" s="17">
        <v>21</v>
      </c>
      <c r="G281" s="31">
        <v>716</v>
      </c>
      <c r="H281" s="29">
        <f t="shared" si="22"/>
        <v>15.790399999999984</v>
      </c>
      <c r="I281" s="29">
        <f t="shared" si="23"/>
        <v>84.33919999999995</v>
      </c>
      <c r="J281" s="15">
        <v>279</v>
      </c>
    </row>
    <row r="282" spans="2:10" ht="12.75">
      <c r="B282" s="22">
        <f t="shared" si="25"/>
        <v>12.6051</v>
      </c>
      <c r="C282" s="35">
        <v>12.62</v>
      </c>
      <c r="D282" s="23">
        <f t="shared" si="24"/>
        <v>0.001881701148148148</v>
      </c>
      <c r="E282" s="37">
        <v>0.0018857407407407406</v>
      </c>
      <c r="F282" s="17">
        <v>20</v>
      </c>
      <c r="G282" s="31">
        <v>717</v>
      </c>
      <c r="H282" s="29">
        <f t="shared" si="22"/>
        <v>15.847999999999985</v>
      </c>
      <c r="I282" s="29">
        <f t="shared" si="23"/>
        <v>84.70399999999995</v>
      </c>
      <c r="J282" s="15">
        <v>280</v>
      </c>
    </row>
    <row r="283" spans="2:10" ht="12.75">
      <c r="B283" s="22">
        <f t="shared" si="25"/>
        <v>12.6251</v>
      </c>
      <c r="C283" s="35">
        <v>12.65</v>
      </c>
      <c r="D283" s="23">
        <f t="shared" si="24"/>
        <v>0.0018857937407407406</v>
      </c>
      <c r="E283" s="37">
        <v>0.0018898333333333332</v>
      </c>
      <c r="F283" s="17">
        <v>19</v>
      </c>
      <c r="G283" s="31">
        <v>719</v>
      </c>
      <c r="H283" s="29">
        <f t="shared" si="22"/>
        <v>15.905599999999986</v>
      </c>
      <c r="I283" s="29">
        <f t="shared" si="23"/>
        <v>85.06879999999995</v>
      </c>
      <c r="J283" s="15">
        <v>281</v>
      </c>
    </row>
    <row r="284" spans="2:10" ht="12.75">
      <c r="B284" s="22">
        <f t="shared" si="25"/>
        <v>12.655100000000001</v>
      </c>
      <c r="C284" s="35">
        <v>12.68</v>
      </c>
      <c r="D284" s="23">
        <f t="shared" si="24"/>
        <v>0.0018898863333333333</v>
      </c>
      <c r="E284" s="37">
        <v>0.0018939259259259259</v>
      </c>
      <c r="F284" s="17">
        <v>18</v>
      </c>
      <c r="G284" s="31">
        <v>721</v>
      </c>
      <c r="H284" s="29">
        <f t="shared" si="22"/>
        <v>15.963199999999986</v>
      </c>
      <c r="I284" s="29">
        <f t="shared" si="23"/>
        <v>85.43359999999996</v>
      </c>
      <c r="J284" s="15">
        <v>282</v>
      </c>
    </row>
    <row r="285" spans="2:10" ht="12.75">
      <c r="B285" s="22">
        <f t="shared" si="25"/>
        <v>12.6851</v>
      </c>
      <c r="C285" s="35">
        <v>12.71</v>
      </c>
      <c r="D285" s="23">
        <f>E284+0.000000069</f>
        <v>0.0018939949259259257</v>
      </c>
      <c r="E285" s="37">
        <v>0.0018980185185185185</v>
      </c>
      <c r="F285" s="17">
        <v>17</v>
      </c>
      <c r="G285" s="31">
        <v>722</v>
      </c>
      <c r="H285" s="29">
        <f aca="true" t="shared" si="26" ref="H285:H301">H286-(H$52-H$2)/50</f>
        <v>16.020799999999987</v>
      </c>
      <c r="I285" s="29">
        <f aca="true" t="shared" si="27" ref="I285:I301">I286-(I$52-I$2)/50</f>
        <v>85.79839999999996</v>
      </c>
      <c r="J285" s="15">
        <v>283</v>
      </c>
    </row>
    <row r="286" spans="2:10" ht="12.75">
      <c r="B286" s="22">
        <f>C285+0.0051</f>
        <v>12.715100000000001</v>
      </c>
      <c r="C286" s="35">
        <v>12.74</v>
      </c>
      <c r="D286" s="23">
        <f>E285+0.000000061</f>
        <v>0.0018980795185185185</v>
      </c>
      <c r="E286" s="37">
        <v>0.0019021111111111111</v>
      </c>
      <c r="F286" s="17">
        <v>16</v>
      </c>
      <c r="G286" s="31">
        <v>724</v>
      </c>
      <c r="H286" s="29">
        <f t="shared" si="26"/>
        <v>16.078399999999988</v>
      </c>
      <c r="I286" s="29">
        <f t="shared" si="27"/>
        <v>86.16319999999996</v>
      </c>
      <c r="J286" s="15">
        <v>284</v>
      </c>
    </row>
    <row r="287" spans="2:10" ht="12.75">
      <c r="B287" s="22">
        <f aca="true" t="shared" si="28" ref="B287:B302">C286+0.0051</f>
        <v>12.7451</v>
      </c>
      <c r="C287" s="35">
        <v>12.77</v>
      </c>
      <c r="D287" s="23">
        <f t="shared" si="24"/>
        <v>0.0019021641111111112</v>
      </c>
      <c r="E287" s="37">
        <v>0.0019062037037037038</v>
      </c>
      <c r="F287" s="17">
        <v>15</v>
      </c>
      <c r="G287" s="31">
        <v>725</v>
      </c>
      <c r="H287" s="29">
        <f t="shared" si="26"/>
        <v>16.13599999999999</v>
      </c>
      <c r="I287" s="29">
        <f t="shared" si="27"/>
        <v>86.52799999999996</v>
      </c>
      <c r="J287" s="15">
        <v>285</v>
      </c>
    </row>
    <row r="288" spans="2:10" ht="12.75">
      <c r="B288" s="22">
        <f t="shared" si="28"/>
        <v>12.7751</v>
      </c>
      <c r="C288" s="35">
        <v>12.8</v>
      </c>
      <c r="D288" s="23">
        <f t="shared" si="24"/>
        <v>0.0019062567037037039</v>
      </c>
      <c r="E288" s="37">
        <v>0.0019102962962962964</v>
      </c>
      <c r="F288" s="17">
        <v>14</v>
      </c>
      <c r="G288" s="31">
        <v>727</v>
      </c>
      <c r="H288" s="29">
        <f t="shared" si="26"/>
        <v>16.19359999999999</v>
      </c>
      <c r="I288" s="29">
        <f t="shared" si="27"/>
        <v>86.89279999999997</v>
      </c>
      <c r="J288" s="15">
        <v>286</v>
      </c>
    </row>
    <row r="289" spans="2:10" ht="12.75">
      <c r="B289" s="22">
        <f t="shared" si="28"/>
        <v>12.805100000000001</v>
      </c>
      <c r="C289" s="35">
        <v>12.83</v>
      </c>
      <c r="D289" s="23">
        <f t="shared" si="24"/>
        <v>0.0019103492962962965</v>
      </c>
      <c r="E289" s="37">
        <v>0.001914388888888889</v>
      </c>
      <c r="F289" s="17">
        <v>13</v>
      </c>
      <c r="G289" s="31">
        <v>728</v>
      </c>
      <c r="H289" s="29">
        <f t="shared" si="26"/>
        <v>16.25119999999999</v>
      </c>
      <c r="I289" s="29">
        <f t="shared" si="27"/>
        <v>87.25759999999997</v>
      </c>
      <c r="J289" s="15">
        <v>287</v>
      </c>
    </row>
    <row r="290" spans="2:10" ht="12.75">
      <c r="B290" s="22">
        <f t="shared" si="28"/>
        <v>12.8351</v>
      </c>
      <c r="C290" s="35">
        <v>12.85</v>
      </c>
      <c r="D290" s="23">
        <f t="shared" si="24"/>
        <v>0.0019144418888888892</v>
      </c>
      <c r="E290" s="37">
        <v>0.0019184814814814817</v>
      </c>
      <c r="F290" s="17">
        <v>12</v>
      </c>
      <c r="G290" s="31">
        <v>730</v>
      </c>
      <c r="H290" s="29">
        <f t="shared" si="26"/>
        <v>16.30879999999999</v>
      </c>
      <c r="I290" s="29">
        <f t="shared" si="27"/>
        <v>87.62239999999997</v>
      </c>
      <c r="J290" s="15">
        <v>288</v>
      </c>
    </row>
    <row r="291" spans="2:10" ht="12.75">
      <c r="B291" s="22">
        <f t="shared" si="28"/>
        <v>12.8551</v>
      </c>
      <c r="C291" s="35">
        <v>12.88</v>
      </c>
      <c r="D291" s="23">
        <f>E290+0.000000052</f>
        <v>0.0019185334814814817</v>
      </c>
      <c r="E291" s="37">
        <v>0.0019225740740740744</v>
      </c>
      <c r="F291" s="17">
        <v>11</v>
      </c>
      <c r="G291" s="31">
        <v>732</v>
      </c>
      <c r="H291" s="29">
        <f t="shared" si="26"/>
        <v>16.36639999999999</v>
      </c>
      <c r="I291" s="29">
        <f t="shared" si="27"/>
        <v>87.98719999999997</v>
      </c>
      <c r="J291" s="15">
        <v>289</v>
      </c>
    </row>
    <row r="292" spans="2:10" ht="12.75">
      <c r="B292" s="22">
        <f t="shared" si="28"/>
        <v>12.885100000000001</v>
      </c>
      <c r="C292" s="35">
        <v>12.91</v>
      </c>
      <c r="D292" s="23">
        <f>E291+0.000000052</f>
        <v>0.0019226260740740743</v>
      </c>
      <c r="E292" s="37">
        <v>0.001926666666666667</v>
      </c>
      <c r="F292" s="17">
        <v>10</v>
      </c>
      <c r="G292" s="31">
        <v>733</v>
      </c>
      <c r="H292" s="29">
        <f t="shared" si="26"/>
        <v>16.423999999999992</v>
      </c>
      <c r="I292" s="29">
        <f t="shared" si="27"/>
        <v>88.35199999999998</v>
      </c>
      <c r="J292" s="15">
        <v>290</v>
      </c>
    </row>
    <row r="293" spans="2:10" ht="12.75">
      <c r="B293" s="22">
        <f t="shared" si="28"/>
        <v>12.9151</v>
      </c>
      <c r="C293" s="35">
        <v>12.94</v>
      </c>
      <c r="D293" s="23">
        <f t="shared" si="24"/>
        <v>0.001926719666666667</v>
      </c>
      <c r="E293" s="37">
        <v>0.0019307592592592597</v>
      </c>
      <c r="F293" s="17">
        <v>9</v>
      </c>
      <c r="G293" s="31">
        <v>735</v>
      </c>
      <c r="H293" s="29">
        <f t="shared" si="26"/>
        <v>16.481599999999993</v>
      </c>
      <c r="I293" s="29">
        <f t="shared" si="27"/>
        <v>88.71679999999998</v>
      </c>
      <c r="J293" s="15">
        <v>291</v>
      </c>
    </row>
    <row r="294" spans="2:10" ht="12.75">
      <c r="B294" s="22">
        <f t="shared" si="28"/>
        <v>12.9451</v>
      </c>
      <c r="C294" s="35">
        <v>12.97</v>
      </c>
      <c r="D294" s="23">
        <f t="shared" si="24"/>
        <v>0.0019308122592592597</v>
      </c>
      <c r="E294" s="37">
        <v>0.0019348518518518523</v>
      </c>
      <c r="F294" s="17">
        <v>8</v>
      </c>
      <c r="G294" s="31">
        <v>736</v>
      </c>
      <c r="H294" s="29">
        <f t="shared" si="26"/>
        <v>16.539199999999994</v>
      </c>
      <c r="I294" s="29">
        <f t="shared" si="27"/>
        <v>89.08159999999998</v>
      </c>
      <c r="J294" s="15">
        <v>292</v>
      </c>
    </row>
    <row r="295" spans="2:10" ht="12.75">
      <c r="B295" s="22">
        <f t="shared" si="28"/>
        <v>12.975100000000001</v>
      </c>
      <c r="C295" s="35">
        <v>13</v>
      </c>
      <c r="D295" s="23">
        <f t="shared" si="24"/>
        <v>0.0019349048518518524</v>
      </c>
      <c r="E295" s="37">
        <v>0.001938944444444445</v>
      </c>
      <c r="F295" s="17">
        <v>7</v>
      </c>
      <c r="G295" s="31">
        <v>738</v>
      </c>
      <c r="H295" s="29">
        <f t="shared" si="26"/>
        <v>16.596799999999995</v>
      </c>
      <c r="I295" s="29">
        <f t="shared" si="27"/>
        <v>89.44639999999998</v>
      </c>
      <c r="J295" s="15">
        <v>293</v>
      </c>
    </row>
    <row r="296" spans="2:10" ht="12.75">
      <c r="B296" s="22">
        <f t="shared" si="28"/>
        <v>13.0051</v>
      </c>
      <c r="C296" s="35">
        <v>13.03</v>
      </c>
      <c r="D296" s="23">
        <f t="shared" si="24"/>
        <v>0.001938997444444445</v>
      </c>
      <c r="E296" s="37">
        <v>0.0019430370370370376</v>
      </c>
      <c r="F296" s="17">
        <v>6</v>
      </c>
      <c r="G296" s="31">
        <v>740</v>
      </c>
      <c r="H296" s="29">
        <f t="shared" si="26"/>
        <v>16.654399999999995</v>
      </c>
      <c r="I296" s="29">
        <f t="shared" si="27"/>
        <v>89.81119999999999</v>
      </c>
      <c r="J296" s="15">
        <v>294</v>
      </c>
    </row>
    <row r="297" spans="2:10" ht="12.75">
      <c r="B297" s="22">
        <f t="shared" si="28"/>
        <v>13.0351</v>
      </c>
      <c r="C297" s="35">
        <v>13.06</v>
      </c>
      <c r="D297" s="23">
        <f>E296+0.000000052</f>
        <v>0.0019430890370370376</v>
      </c>
      <c r="E297" s="37">
        <v>0.0019471296296296303</v>
      </c>
      <c r="F297" s="17">
        <v>5</v>
      </c>
      <c r="G297" s="31">
        <v>741</v>
      </c>
      <c r="H297" s="29">
        <f t="shared" si="26"/>
        <v>16.711999999999996</v>
      </c>
      <c r="I297" s="29">
        <f t="shared" si="27"/>
        <v>90.17599999999999</v>
      </c>
      <c r="J297" s="15">
        <v>295</v>
      </c>
    </row>
    <row r="298" spans="2:10" ht="12.75">
      <c r="B298" s="22">
        <f t="shared" si="28"/>
        <v>13.065100000000001</v>
      </c>
      <c r="C298" s="35">
        <v>13.08</v>
      </c>
      <c r="D298" s="23">
        <f>E297+0.000000052</f>
        <v>0.0019471816296296302</v>
      </c>
      <c r="E298" s="37">
        <v>0.001951222222222223</v>
      </c>
      <c r="F298" s="17">
        <v>4</v>
      </c>
      <c r="G298" s="31">
        <v>743</v>
      </c>
      <c r="H298" s="29">
        <f t="shared" si="26"/>
        <v>16.769599999999997</v>
      </c>
      <c r="I298" s="29">
        <f t="shared" si="27"/>
        <v>90.54079999999999</v>
      </c>
      <c r="J298" s="15">
        <v>296</v>
      </c>
    </row>
    <row r="299" spans="2:10" ht="12.75">
      <c r="B299" s="22">
        <f>C298+0.0051</f>
        <v>13.0851</v>
      </c>
      <c r="C299" s="35">
        <v>13.11</v>
      </c>
      <c r="D299" s="23">
        <f>E298+0.000000059</f>
        <v>0.0019512812222222229</v>
      </c>
      <c r="E299" s="37">
        <v>0.0019553148148148155</v>
      </c>
      <c r="F299" s="17">
        <v>3</v>
      </c>
      <c r="G299" s="31">
        <v>744</v>
      </c>
      <c r="H299" s="29">
        <f t="shared" si="26"/>
        <v>16.827199999999998</v>
      </c>
      <c r="I299" s="29">
        <f t="shared" si="27"/>
        <v>90.90559999999999</v>
      </c>
      <c r="J299" s="15">
        <v>297</v>
      </c>
    </row>
    <row r="300" spans="2:10" ht="12.75">
      <c r="B300" s="22">
        <f t="shared" si="28"/>
        <v>13.1151</v>
      </c>
      <c r="C300" s="35">
        <v>13.14</v>
      </c>
      <c r="D300" s="23">
        <f t="shared" si="24"/>
        <v>0.0019553678148148154</v>
      </c>
      <c r="E300" s="37">
        <v>0.001959407407407408</v>
      </c>
      <c r="F300" s="17">
        <v>2</v>
      </c>
      <c r="G300" s="31">
        <v>746</v>
      </c>
      <c r="H300" s="29">
        <f t="shared" si="26"/>
        <v>16.8848</v>
      </c>
      <c r="I300" s="29">
        <f t="shared" si="27"/>
        <v>91.2704</v>
      </c>
      <c r="J300" s="15">
        <v>298</v>
      </c>
    </row>
    <row r="301" spans="2:10" ht="12.75">
      <c r="B301" s="22">
        <f t="shared" si="28"/>
        <v>13.145100000000001</v>
      </c>
      <c r="C301" s="35">
        <v>13.17</v>
      </c>
      <c r="D301" s="23">
        <f t="shared" si="24"/>
        <v>0.001959460407407408</v>
      </c>
      <c r="E301" s="37">
        <v>0.0019635000000000004</v>
      </c>
      <c r="F301" s="17">
        <v>1</v>
      </c>
      <c r="G301" s="31">
        <v>747</v>
      </c>
      <c r="H301" s="29">
        <f t="shared" si="26"/>
        <v>16.9424</v>
      </c>
      <c r="I301" s="29">
        <f t="shared" si="27"/>
        <v>91.6352</v>
      </c>
      <c r="J301" s="15">
        <v>299</v>
      </c>
    </row>
    <row r="302" spans="2:10" ht="12.75">
      <c r="B302" s="22">
        <f t="shared" si="28"/>
        <v>13.1751</v>
      </c>
      <c r="C302" s="35">
        <v>13.2</v>
      </c>
      <c r="D302" s="23">
        <f t="shared" si="24"/>
        <v>0.0019635530000000003</v>
      </c>
      <c r="E302" s="37">
        <v>0.001967592592592593</v>
      </c>
      <c r="F302" s="17">
        <v>0</v>
      </c>
      <c r="G302" s="26">
        <v>749</v>
      </c>
      <c r="H302" s="28">
        <v>17</v>
      </c>
      <c r="I302" s="28">
        <v>92</v>
      </c>
      <c r="J302" s="14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97 D3:D45 D46:D51 D72 D210 D222 D235 D2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29">
      <selection activeCell="A28" sqref="A28"/>
    </sheetView>
  </sheetViews>
  <sheetFormatPr defaultColWidth="9.140625" defaultRowHeight="12.75"/>
  <cols>
    <col min="1" max="1" width="9.140625" style="57" customWidth="1"/>
    <col min="2" max="2" width="9.140625" style="58" customWidth="1"/>
    <col min="3" max="3" width="9.140625" style="59" customWidth="1"/>
    <col min="4" max="4" width="9.140625" style="60" customWidth="1"/>
    <col min="5" max="5" width="9.140625" style="61" customWidth="1"/>
    <col min="6" max="16384" width="9.140625" style="57" customWidth="1"/>
  </cols>
  <sheetData>
    <row r="4" spans="1:9" s="56" customFormat="1" ht="47.25" customHeight="1">
      <c r="A4" s="67" t="s">
        <v>192</v>
      </c>
      <c r="B4" s="67"/>
      <c r="C4" s="67"/>
      <c r="D4" s="67"/>
      <c r="E4" s="67"/>
      <c r="F4" s="67"/>
      <c r="G4" s="67"/>
      <c r="H4" s="67"/>
      <c r="I4" s="67"/>
    </row>
    <row r="7" spans="1:9" s="56" customFormat="1" ht="36" customHeight="1">
      <c r="A7" s="68" t="s">
        <v>185</v>
      </c>
      <c r="B7" s="68"/>
      <c r="C7" s="68"/>
      <c r="D7" s="68"/>
      <c r="E7" s="68"/>
      <c r="F7" s="68"/>
      <c r="G7" s="68"/>
      <c r="H7" s="68"/>
      <c r="I7" s="68"/>
    </row>
    <row r="9" spans="1:9" s="56" customFormat="1" ht="36" customHeight="1">
      <c r="A9" s="68" t="s">
        <v>186</v>
      </c>
      <c r="B9" s="68"/>
      <c r="C9" s="68"/>
      <c r="D9" s="68"/>
      <c r="E9" s="68"/>
      <c r="F9" s="68"/>
      <c r="G9" s="68"/>
      <c r="H9" s="68"/>
      <c r="I9" s="68"/>
    </row>
    <row r="11" spans="1:9" s="56" customFormat="1" ht="36" customHeight="1">
      <c r="A11" s="69" t="s">
        <v>187</v>
      </c>
      <c r="B11" s="69"/>
      <c r="C11" s="69"/>
      <c r="D11" s="69"/>
      <c r="E11" s="69"/>
      <c r="F11" s="69"/>
      <c r="G11" s="69"/>
      <c r="H11" s="69"/>
      <c r="I11" s="69"/>
    </row>
    <row r="18" spans="1:9" s="56" customFormat="1" ht="36" customHeight="1">
      <c r="A18" s="69" t="s">
        <v>193</v>
      </c>
      <c r="B18" s="69"/>
      <c r="C18" s="69"/>
      <c r="D18" s="69"/>
      <c r="E18" s="69"/>
      <c r="F18" s="69"/>
      <c r="G18" s="69"/>
      <c r="H18" s="69"/>
      <c r="I18" s="69"/>
    </row>
    <row r="19" spans="1:9" s="56" customFormat="1" ht="36" customHeight="1">
      <c r="A19" s="69" t="s">
        <v>188</v>
      </c>
      <c r="B19" s="69"/>
      <c r="C19" s="69"/>
      <c r="D19" s="69"/>
      <c r="E19" s="69"/>
      <c r="F19" s="69"/>
      <c r="G19" s="69"/>
      <c r="H19" s="69"/>
      <c r="I19" s="69"/>
    </row>
    <row r="21" spans="1:9" s="56" customFormat="1" ht="21" customHeight="1">
      <c r="A21" s="65" t="s">
        <v>189</v>
      </c>
      <c r="B21" s="65"/>
      <c r="C21" s="65"/>
      <c r="D21" s="65"/>
      <c r="E21" s="65"/>
      <c r="F21" s="65"/>
      <c r="G21" s="65"/>
      <c r="H21" s="65"/>
      <c r="I21" s="62"/>
    </row>
    <row r="22" spans="1:9" s="56" customFormat="1" ht="21" customHeight="1">
      <c r="A22" s="65" t="s">
        <v>190</v>
      </c>
      <c r="B22" s="65"/>
      <c r="C22" s="65"/>
      <c r="D22" s="65"/>
      <c r="E22" s="65"/>
      <c r="F22" s="65"/>
      <c r="G22" s="65"/>
      <c r="H22" s="65"/>
      <c r="I22" s="62"/>
    </row>
    <row r="24" spans="1:9" s="56" customFormat="1" ht="21" customHeight="1">
      <c r="A24" s="65" t="s">
        <v>191</v>
      </c>
      <c r="B24" s="65"/>
      <c r="C24" s="65"/>
      <c r="D24" s="65"/>
      <c r="E24" s="65"/>
      <c r="F24" s="65"/>
      <c r="G24" s="65"/>
      <c r="H24" s="65"/>
      <c r="I24" s="62"/>
    </row>
    <row r="27" spans="1:9" s="64" customFormat="1" ht="21" customHeight="1">
      <c r="A27" s="66" t="s">
        <v>194</v>
      </c>
      <c r="B27" s="66"/>
      <c r="C27" s="66"/>
      <c r="D27" s="66"/>
      <c r="E27" s="66"/>
      <c r="F27" s="66"/>
      <c r="G27" s="66"/>
      <c r="H27" s="66"/>
      <c r="I27" s="63"/>
    </row>
  </sheetData>
  <sheetProtection/>
  <mergeCells count="10">
    <mergeCell ref="A21:H21"/>
    <mergeCell ref="A22:H22"/>
    <mergeCell ref="A24:H24"/>
    <mergeCell ref="A27:H27"/>
    <mergeCell ref="A4:I4"/>
    <mergeCell ref="A7:I7"/>
    <mergeCell ref="A9:I9"/>
    <mergeCell ref="A11:I11"/>
    <mergeCell ref="A18:I18"/>
    <mergeCell ref="A19:I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O473"/>
  <sheetViews>
    <sheetView tabSelected="1" view="pageBreakPreview" zoomScaleSheetLayoutView="100" zoomScalePageLayoutView="0" workbookViewId="0" topLeftCell="A1">
      <selection activeCell="F78" sqref="F78"/>
    </sheetView>
  </sheetViews>
  <sheetFormatPr defaultColWidth="9.140625" defaultRowHeight="12.75"/>
  <cols>
    <col min="1" max="1" width="30.140625" style="0" customWidth="1"/>
    <col min="2" max="6" width="8.7109375" style="0" customWidth="1"/>
    <col min="7" max="7" width="15.57421875" style="0" bestFit="1" customWidth="1"/>
    <col min="8" max="8" width="8.28125" style="0" customWidth="1"/>
    <col min="9" max="9" width="46.2812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106" t="s">
        <v>184</v>
      </c>
      <c r="B2" s="107"/>
      <c r="C2" s="107"/>
      <c r="D2" s="107"/>
      <c r="E2" s="107"/>
      <c r="F2" s="107"/>
      <c r="G2" s="108"/>
      <c r="H2" s="74" t="s">
        <v>163</v>
      </c>
      <c r="I2" s="104" t="s">
        <v>87</v>
      </c>
      <c r="L2"/>
    </row>
    <row r="3" spans="1:12" ht="12.75" customHeight="1">
      <c r="A3" s="2" t="s">
        <v>1</v>
      </c>
      <c r="B3" s="18" t="s">
        <v>86</v>
      </c>
      <c r="C3" s="3" t="s">
        <v>92</v>
      </c>
      <c r="D3" s="3" t="s">
        <v>82</v>
      </c>
      <c r="E3" s="3" t="s">
        <v>84</v>
      </c>
      <c r="F3" s="3" t="s">
        <v>91</v>
      </c>
      <c r="G3" s="3" t="s">
        <v>0</v>
      </c>
      <c r="H3" s="75"/>
      <c r="I3" s="105"/>
      <c r="L3"/>
    </row>
    <row r="4" spans="1:12" ht="12.75" customHeight="1">
      <c r="A4" s="96" t="s">
        <v>209</v>
      </c>
      <c r="B4" s="78">
        <v>2005</v>
      </c>
      <c r="C4" s="38">
        <v>9.9</v>
      </c>
      <c r="D4" s="39">
        <v>320</v>
      </c>
      <c r="E4" s="38">
        <v>30.8</v>
      </c>
      <c r="F4" s="40">
        <v>0.001621527777777778</v>
      </c>
      <c r="G4" s="88">
        <f>SUM(C5:F5)</f>
        <v>337</v>
      </c>
      <c r="H4" s="72">
        <f>RANK(G4,Egyéni!$E$3:$E$324)</f>
        <v>22</v>
      </c>
      <c r="I4" s="100"/>
      <c r="L4"/>
    </row>
    <row r="5" spans="1:12" ht="12.75" customHeight="1">
      <c r="A5" s="103"/>
      <c r="B5" s="79"/>
      <c r="C5" s="4">
        <f>IF(C4&lt;6.21,0,VLOOKUP(C4,rfut,5,TRUE))</f>
        <v>122</v>
      </c>
      <c r="D5" s="4">
        <f>IF(D4&lt;179,0,VLOOKUP(D4,távol,4,TRUE))</f>
        <v>60</v>
      </c>
      <c r="E5" s="4">
        <f>IF(E4&lt;4,0,VLOOKUP(E4,kisl,2,TRUE))</f>
        <v>75</v>
      </c>
      <c r="F5" s="4">
        <f>IF(F4&lt;fiú!$D$2,0,VLOOKUP(F4,hfut,3,TRUE))</f>
        <v>80</v>
      </c>
      <c r="G5" s="89"/>
      <c r="H5" s="72"/>
      <c r="I5" s="100"/>
      <c r="L5"/>
    </row>
    <row r="6" spans="1:12" ht="12.75" customHeight="1">
      <c r="A6" s="96" t="s">
        <v>210</v>
      </c>
      <c r="B6" s="78">
        <v>2005</v>
      </c>
      <c r="C6" s="38">
        <v>9.4</v>
      </c>
      <c r="D6" s="39">
        <v>332</v>
      </c>
      <c r="E6" s="38">
        <v>37</v>
      </c>
      <c r="F6" s="40">
        <v>0.0016377314814814815</v>
      </c>
      <c r="G6" s="88">
        <f>SUM(C7:F7)</f>
        <v>380</v>
      </c>
      <c r="H6" s="72">
        <f>RANK(G6,Egyéni!$E$3:$E$324)</f>
        <v>20</v>
      </c>
      <c r="I6" s="100"/>
      <c r="L6"/>
    </row>
    <row r="7" spans="1:12" ht="12.75" customHeight="1">
      <c r="A7" s="103"/>
      <c r="B7" s="79"/>
      <c r="C7" s="4">
        <f>IF(C6&lt;6.21,0,VLOOKUP(C6,rfut,5,TRUE))</f>
        <v>143</v>
      </c>
      <c r="D7" s="4">
        <f>IF(D6&lt;179,0,VLOOKUP(D6,távol,4,TRUE))</f>
        <v>66</v>
      </c>
      <c r="E7" s="4">
        <f>IF(E6&lt;4,0,VLOOKUP(E6,kisl,2,TRUE))</f>
        <v>94</v>
      </c>
      <c r="F7" s="4">
        <f>IF(F6&lt;fiú!$D$2,0,VLOOKUP(F6,hfut,3,TRUE))</f>
        <v>77</v>
      </c>
      <c r="G7" s="89"/>
      <c r="H7" s="72"/>
      <c r="I7" s="100"/>
      <c r="L7"/>
    </row>
    <row r="8" spans="1:12" ht="12.75" customHeight="1">
      <c r="A8" s="96" t="s">
        <v>225</v>
      </c>
      <c r="B8" s="78"/>
      <c r="C8" s="38">
        <v>8</v>
      </c>
      <c r="D8" s="39"/>
      <c r="E8" s="38"/>
      <c r="F8" s="40">
        <v>0.001224537037037037</v>
      </c>
      <c r="G8" s="88">
        <f>SUM(C9:F9)</f>
        <v>392</v>
      </c>
      <c r="H8" s="72">
        <f>RANK(G8,Egyéni!$E$3:$E$324)</f>
        <v>17</v>
      </c>
      <c r="I8" s="100"/>
      <c r="L8"/>
    </row>
    <row r="9" spans="1:12" ht="12.75" customHeight="1">
      <c r="A9" s="103"/>
      <c r="B9" s="79"/>
      <c r="C9" s="4">
        <f>IF(C8&lt;6.21,0,VLOOKUP(C8,rfut,5,TRUE))</f>
        <v>208</v>
      </c>
      <c r="D9" s="4">
        <f>IF(D8&lt;179,0,VLOOKUP(D8,távol,4,TRUE))</f>
        <v>0</v>
      </c>
      <c r="E9" s="4">
        <f>IF(E8&lt;4,0,VLOOKUP(E8,kisl,2,TRUE))</f>
        <v>0</v>
      </c>
      <c r="F9" s="4">
        <f>IF(F8&lt;fiú!$D$2,0,VLOOKUP(F8,hfut,3,TRUE))</f>
        <v>184</v>
      </c>
      <c r="G9" s="89"/>
      <c r="H9" s="72"/>
      <c r="I9" s="100"/>
      <c r="L9"/>
    </row>
    <row r="10" spans="1:12" ht="12.75" customHeight="1">
      <c r="A10" s="96"/>
      <c r="B10" s="78"/>
      <c r="C10" s="38"/>
      <c r="D10" s="39"/>
      <c r="E10" s="38"/>
      <c r="F10" s="40"/>
      <c r="G10" s="88">
        <f>SUM(C11:F11)</f>
        <v>0</v>
      </c>
      <c r="H10" s="72">
        <f>RANK(G10,Egyéni!$E$3:$E$324)</f>
        <v>27</v>
      </c>
      <c r="I10" s="100"/>
      <c r="L10"/>
    </row>
    <row r="11" spans="1:12" ht="12.75" customHeight="1">
      <c r="A11" s="103"/>
      <c r="B11" s="79"/>
      <c r="C11" s="4">
        <f>IF(C10&lt;6.21,0,VLOOKUP(C10,rfut,5,TRUE))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IF(F10&lt;fiú!$D$2,0,VLOOKUP(F10,hfut,3,TRUE))</f>
        <v>0</v>
      </c>
      <c r="G11" s="89"/>
      <c r="H11" s="72"/>
      <c r="I11" s="100"/>
      <c r="L11"/>
    </row>
    <row r="12" spans="1:12" ht="12.75" customHeight="1">
      <c r="A12" s="96"/>
      <c r="B12" s="78"/>
      <c r="C12" s="38"/>
      <c r="D12" s="39"/>
      <c r="E12" s="38"/>
      <c r="F12" s="40"/>
      <c r="G12" s="88">
        <f>SUM(C13:F13)</f>
        <v>0</v>
      </c>
      <c r="H12" s="72">
        <f>RANK(G12,Egyéni!$E$3:$E$324)</f>
        <v>27</v>
      </c>
      <c r="I12" s="100"/>
      <c r="L12"/>
    </row>
    <row r="13" spans="1:12" ht="12.75" customHeight="1">
      <c r="A13" s="103"/>
      <c r="B13" s="79"/>
      <c r="C13" s="4">
        <f>IF(C12&lt;6.21,0,VLOOKUP(C12,rfut,5,TRUE))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IF(F12&lt;fiú!$D$2,0,VLOOKUP(F12,hfut,3,TRUE))</f>
        <v>0</v>
      </c>
      <c r="G13" s="89"/>
      <c r="H13" s="72"/>
      <c r="I13" s="100"/>
      <c r="L13"/>
    </row>
    <row r="14" spans="1:12" ht="12.75" customHeight="1">
      <c r="A14" s="96"/>
      <c r="B14" s="78"/>
      <c r="C14" s="38"/>
      <c r="D14" s="39"/>
      <c r="E14" s="38"/>
      <c r="F14" s="40"/>
      <c r="G14" s="88">
        <f>SUM(C15:F15)</f>
        <v>0</v>
      </c>
      <c r="H14" s="72">
        <f>RANK(G14,Egyéni!$E$3:$E$324)</f>
        <v>27</v>
      </c>
      <c r="I14" s="100"/>
      <c r="L14"/>
    </row>
    <row r="15" spans="1:12" ht="12.75" customHeight="1">
      <c r="A15" s="103"/>
      <c r="B15" s="79"/>
      <c r="C15" s="4">
        <f>IF(C14&lt;6.21,0,VLOOKUP(C14,rfut,5,TRUE))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IF(F14&lt;fiú!$D$2,0,VLOOKUP(F14,hfut,3,TRUE))</f>
        <v>0</v>
      </c>
      <c r="G15" s="89"/>
      <c r="H15" s="72"/>
      <c r="I15" s="100"/>
      <c r="L15"/>
    </row>
    <row r="16" spans="1:12" ht="12.75" customHeight="1">
      <c r="A16" s="96"/>
      <c r="B16" s="78"/>
      <c r="C16" s="38"/>
      <c r="D16" s="39"/>
      <c r="E16" s="38"/>
      <c r="F16" s="40"/>
      <c r="G16" s="88">
        <f>SUM(C17:F17)</f>
        <v>0</v>
      </c>
      <c r="H16" s="72">
        <f>RANK(G16,Egyéni!$E$3:$E$324)</f>
        <v>27</v>
      </c>
      <c r="I16" s="98"/>
      <c r="L16"/>
    </row>
    <row r="17" spans="1:12" ht="12.75" customHeight="1">
      <c r="A17" s="103"/>
      <c r="B17" s="79"/>
      <c r="C17" s="4">
        <f>IF(C16&lt;6.21,0,VLOOKUP(C16,rfut,5,TRUE))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IF(F16&lt;fiú!$D$2,0,VLOOKUP(F16,hfut,3,TRUE))</f>
        <v>0</v>
      </c>
      <c r="G17" s="89"/>
      <c r="H17" s="72"/>
      <c r="I17" s="99"/>
      <c r="L17"/>
    </row>
    <row r="18" spans="1:12" ht="12.75" customHeight="1">
      <c r="A18" s="96"/>
      <c r="B18" s="78"/>
      <c r="C18" s="38"/>
      <c r="D18" s="39"/>
      <c r="E18" s="38"/>
      <c r="F18" s="40"/>
      <c r="G18" s="88">
        <f>SUM(C19:F19)</f>
        <v>0</v>
      </c>
      <c r="H18" s="72">
        <f>RANK(G18,Egyéni!$E$3:$E$324)</f>
        <v>27</v>
      </c>
      <c r="I18" s="98"/>
      <c r="L18"/>
    </row>
    <row r="19" spans="1:12" ht="12.75" customHeight="1">
      <c r="A19" s="103"/>
      <c r="B19" s="79"/>
      <c r="C19" s="4">
        <f>IF(C18&lt;6.21,0,VLOOKUP(C18,rfut,5,TRUE))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IF(F18&lt;fiú!$D$2,0,VLOOKUP(F18,hfut,3,TRUE))</f>
        <v>0</v>
      </c>
      <c r="G19" s="89"/>
      <c r="H19" s="72"/>
      <c r="I19" s="99"/>
      <c r="L19"/>
    </row>
    <row r="20" spans="1:12" ht="12.75" customHeight="1">
      <c r="A20" s="96"/>
      <c r="B20" s="78"/>
      <c r="C20" s="38"/>
      <c r="D20" s="39"/>
      <c r="E20" s="38"/>
      <c r="F20" s="40"/>
      <c r="G20" s="88">
        <f>SUM(C21:F21)</f>
        <v>0</v>
      </c>
      <c r="H20" s="72">
        <f>RANK(G20,Egyéni!$E$3:$E$324)</f>
        <v>27</v>
      </c>
      <c r="I20" s="98"/>
      <c r="L20"/>
    </row>
    <row r="21" spans="1:12" ht="12.75" customHeight="1">
      <c r="A21" s="103"/>
      <c r="B21" s="79"/>
      <c r="C21" s="4">
        <f>IF(C20&lt;6.21,0,VLOOKUP(C20,rfut,5,TRUE))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IF(F20&lt;fiú!$D$2,0,VLOOKUP(F20,hfut,3,TRUE))</f>
        <v>0</v>
      </c>
      <c r="G21" s="89"/>
      <c r="H21" s="72"/>
      <c r="I21" s="99"/>
      <c r="L21"/>
    </row>
    <row r="22" spans="1:12" ht="12.75" customHeight="1">
      <c r="A22" s="96"/>
      <c r="B22" s="78"/>
      <c r="C22" s="38"/>
      <c r="D22" s="39"/>
      <c r="E22" s="38"/>
      <c r="F22" s="40"/>
      <c r="G22" s="88">
        <f>SUM(C23:F23)</f>
        <v>0</v>
      </c>
      <c r="H22" s="72">
        <f>RANK(G22,Egyéni!$E$3:$E$324)</f>
        <v>27</v>
      </c>
      <c r="I22" s="98"/>
      <c r="L22"/>
    </row>
    <row r="23" spans="1:12" ht="12.75" customHeight="1">
      <c r="A23" s="103"/>
      <c r="B23" s="79"/>
      <c r="C23" s="4">
        <f>IF(C22&lt;6.21,0,VLOOKUP(C22,rfut,5,TRUE))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IF(F22&lt;fiú!$D$2,0,VLOOKUP(F22,hfut,3,TRUE))</f>
        <v>0</v>
      </c>
      <c r="G23" s="89"/>
      <c r="H23" s="72"/>
      <c r="I23" s="99"/>
      <c r="L23"/>
    </row>
    <row r="24" spans="1:12" ht="12.75" customHeight="1">
      <c r="A24" s="96"/>
      <c r="B24" s="78"/>
      <c r="C24" s="38"/>
      <c r="D24" s="39"/>
      <c r="E24" s="38"/>
      <c r="F24" s="40"/>
      <c r="G24" s="88">
        <f>SUM(C25:F25)</f>
        <v>0</v>
      </c>
      <c r="H24" s="72">
        <f>RANK(G24,Egyéni!$E$3:$E$324)</f>
        <v>27</v>
      </c>
      <c r="I24" s="98"/>
      <c r="L24"/>
    </row>
    <row r="25" spans="1:12" ht="12.75" customHeight="1">
      <c r="A25" s="103"/>
      <c r="B25" s="79"/>
      <c r="C25" s="4">
        <f>IF(C24&lt;6.21,0,VLOOKUP(C24,rfut,5,TRUE))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IF(F24&lt;fiú!$D$2,0,VLOOKUP(F24,hfut,3,TRUE))</f>
        <v>0</v>
      </c>
      <c r="G25" s="89"/>
      <c r="H25" s="72"/>
      <c r="I25" s="99"/>
      <c r="L25"/>
    </row>
    <row r="26" spans="1:12" ht="12.75" customHeight="1">
      <c r="A26" s="96"/>
      <c r="B26" s="78"/>
      <c r="C26" s="38"/>
      <c r="D26" s="39"/>
      <c r="E26" s="38"/>
      <c r="F26" s="40"/>
      <c r="G26" s="88">
        <f>SUM(C27:F27)</f>
        <v>0</v>
      </c>
      <c r="H26" s="72">
        <f>RANK(G26,Egyéni!$E$3:$E$324)</f>
        <v>27</v>
      </c>
      <c r="I26" s="98"/>
      <c r="L26"/>
    </row>
    <row r="27" spans="1:12" ht="12.75" customHeight="1">
      <c r="A27" s="103"/>
      <c r="B27" s="79"/>
      <c r="C27" s="4">
        <f>IF(C26&lt;6.21,0,VLOOKUP(C26,rfut,5,TRUE))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IF(F26&lt;fiú!$D$2,0,VLOOKUP(F26,hfut,3,TRUE))</f>
        <v>0</v>
      </c>
      <c r="G27" s="89"/>
      <c r="H27" s="72"/>
      <c r="I27" s="99"/>
      <c r="L27"/>
    </row>
    <row r="28" spans="1:12" ht="12.75" customHeight="1">
      <c r="A28" s="96"/>
      <c r="B28" s="78"/>
      <c r="C28" s="38"/>
      <c r="D28" s="39"/>
      <c r="E28" s="38"/>
      <c r="F28" s="40"/>
      <c r="G28" s="88">
        <f>SUM(C29:F29)</f>
        <v>0</v>
      </c>
      <c r="H28" s="72">
        <f>RANK(G28,Egyéni!$E$3:$E$324)</f>
        <v>27</v>
      </c>
      <c r="I28" s="98"/>
      <c r="L28"/>
    </row>
    <row r="29" spans="1:12" ht="12.75" customHeight="1">
      <c r="A29" s="103"/>
      <c r="B29" s="79"/>
      <c r="C29" s="4">
        <f>IF(C28&lt;6.21,0,VLOOKUP(C28,rfut,5,TRUE))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IF(F28&lt;fiú!$D$2,0,VLOOKUP(F28,hfut,3,TRUE))</f>
        <v>0</v>
      </c>
      <c r="G29" s="89"/>
      <c r="H29" s="72"/>
      <c r="I29" s="99"/>
      <c r="L29"/>
    </row>
    <row r="30" spans="1:12" ht="12.75" customHeight="1">
      <c r="A30" s="96"/>
      <c r="B30" s="78"/>
      <c r="C30" s="38"/>
      <c r="D30" s="39"/>
      <c r="E30" s="38"/>
      <c r="F30" s="40"/>
      <c r="G30" s="88">
        <f>SUM(C31:F31)</f>
        <v>0</v>
      </c>
      <c r="H30" s="72">
        <f>RANK(G30,Egyéni!$E$3:$E$324)</f>
        <v>27</v>
      </c>
      <c r="I30" s="98"/>
      <c r="L30"/>
    </row>
    <row r="31" spans="1:12" ht="12.75" customHeight="1">
      <c r="A31" s="103"/>
      <c r="B31" s="79"/>
      <c r="C31" s="4">
        <f>IF(C30&lt;6.21,0,VLOOKUP(C30,rfut,5,TRUE))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IF(F30&lt;fiú!$D$2,0,VLOOKUP(F30,hfut,3,TRUE))</f>
        <v>0</v>
      </c>
      <c r="G31" s="89"/>
      <c r="H31" s="72"/>
      <c r="I31" s="99"/>
      <c r="L31"/>
    </row>
    <row r="32" spans="1:12" ht="12.75" customHeight="1">
      <c r="A32" s="96"/>
      <c r="B32" s="78"/>
      <c r="C32" s="38"/>
      <c r="D32" s="39"/>
      <c r="E32" s="38"/>
      <c r="F32" s="40"/>
      <c r="G32" s="88">
        <f>SUM(C33:F33)</f>
        <v>0</v>
      </c>
      <c r="H32" s="72">
        <f>RANK(G32,Egyéni!$E$3:$E$324)</f>
        <v>27</v>
      </c>
      <c r="I32" s="100"/>
      <c r="L32"/>
    </row>
    <row r="33" spans="1:12" ht="12.75" customHeight="1">
      <c r="A33" s="103"/>
      <c r="B33" s="79"/>
      <c r="C33" s="4">
        <f>IF(C32&lt;6.21,0,VLOOKUP(C32,rfut,5,TRUE))</f>
        <v>0</v>
      </c>
      <c r="D33" s="4">
        <f>IF(D32&lt;179,0,VLOOKUP(D32,távol,4,TRUE))</f>
        <v>0</v>
      </c>
      <c r="E33" s="4">
        <f>IF(E32&lt;4,0,VLOOKUP(E32,kisl,2,TRUE))</f>
        <v>0</v>
      </c>
      <c r="F33" s="4">
        <f>IF(F32&lt;fiú!$D$2,0,VLOOKUP(F32,hfut,3,TRUE))</f>
        <v>0</v>
      </c>
      <c r="G33" s="89"/>
      <c r="H33" s="72"/>
      <c r="I33" s="100"/>
      <c r="L33"/>
    </row>
    <row r="34" spans="1:12" ht="12.75" customHeight="1">
      <c r="A34" s="96"/>
      <c r="B34" s="78"/>
      <c r="C34" s="38"/>
      <c r="D34" s="39"/>
      <c r="E34" s="38"/>
      <c r="F34" s="40"/>
      <c r="G34" s="88">
        <f>SUM(C35:F35)</f>
        <v>0</v>
      </c>
      <c r="H34" s="72">
        <f>RANK(G34,Egyéni!$E$3:$E$324)</f>
        <v>27</v>
      </c>
      <c r="I34" s="100"/>
      <c r="L34"/>
    </row>
    <row r="35" spans="1:12" ht="12.75" customHeight="1">
      <c r="A35" s="103"/>
      <c r="B35" s="79"/>
      <c r="C35" s="4">
        <f>IF(C34&lt;6.21,0,VLOOKUP(C34,rfut,5,TRUE))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IF(F34&lt;fiú!$D$2,0,VLOOKUP(F34,hfut,3,TRUE))</f>
        <v>0</v>
      </c>
      <c r="G35" s="89"/>
      <c r="H35" s="72"/>
      <c r="I35" s="100"/>
      <c r="L35"/>
    </row>
    <row r="36" spans="1:12" ht="12.75" customHeight="1">
      <c r="A36" s="96"/>
      <c r="B36" s="78"/>
      <c r="C36" s="38"/>
      <c r="D36" s="39"/>
      <c r="E36" s="38"/>
      <c r="F36" s="40"/>
      <c r="G36" s="88">
        <f>SUM(C37:F37)</f>
        <v>0</v>
      </c>
      <c r="H36" s="72">
        <f>RANK(G36,Egyéni!$E$3:$E$324)</f>
        <v>27</v>
      </c>
      <c r="I36" s="100"/>
      <c r="L36"/>
    </row>
    <row r="37" spans="1:12" ht="12.75" customHeight="1">
      <c r="A37" s="103"/>
      <c r="B37" s="79"/>
      <c r="C37" s="4">
        <f>IF(C36&lt;6.21,0,VLOOKUP(C36,rfut,5,TRUE))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IF(F36&lt;fiú!$D$2,0,VLOOKUP(F36,hfut,3,TRUE))</f>
        <v>0</v>
      </c>
      <c r="G37" s="89"/>
      <c r="H37" s="72"/>
      <c r="I37" s="100"/>
      <c r="L37"/>
    </row>
    <row r="38" spans="1:12" ht="14.25" customHeight="1">
      <c r="A38" s="96"/>
      <c r="B38" s="78"/>
      <c r="C38" s="38"/>
      <c r="D38" s="39"/>
      <c r="E38" s="38"/>
      <c r="F38" s="40"/>
      <c r="G38" s="88">
        <f>SUM(C39:F39)</f>
        <v>0</v>
      </c>
      <c r="H38" s="72">
        <f>RANK(G38,Egyéni!$E$3:$E$324)</f>
        <v>27</v>
      </c>
      <c r="I38" s="102"/>
      <c r="L38"/>
    </row>
    <row r="39" spans="1:12" ht="12.75" customHeight="1">
      <c r="A39" s="103"/>
      <c r="B39" s="79"/>
      <c r="C39" s="4">
        <f>IF(C38&lt;6.21,0,VLOOKUP(C38,rfut,5,TRUE))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IF(F38&lt;fiú!$D$2,0,VLOOKUP(F38,hfut,3,TRUE))</f>
        <v>0</v>
      </c>
      <c r="G39" s="89"/>
      <c r="H39" s="72"/>
      <c r="I39" s="102"/>
      <c r="L39"/>
    </row>
    <row r="40" spans="1:12" ht="12.75" customHeight="1">
      <c r="A40" s="96"/>
      <c r="B40" s="78"/>
      <c r="C40" s="38"/>
      <c r="D40" s="39"/>
      <c r="E40" s="38"/>
      <c r="F40" s="41"/>
      <c r="G40" s="88">
        <f>SUM(C41:F41)</f>
        <v>0</v>
      </c>
      <c r="H40" s="72">
        <f>RANK(G40,Egyéni!$E$3:$E$324)</f>
        <v>27</v>
      </c>
      <c r="I40" s="100"/>
      <c r="L40"/>
    </row>
    <row r="41" spans="1:12" ht="12.75" customHeight="1">
      <c r="A41" s="103"/>
      <c r="B41" s="79"/>
      <c r="C41" s="4">
        <f>IF(C40&lt;6.21,0,VLOOKUP(C40,rfut,5,TRUE))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IF(F40&lt;fiú!$D$2,0,VLOOKUP(F40,hfut,3,TRUE))</f>
        <v>0</v>
      </c>
      <c r="G41" s="89"/>
      <c r="H41" s="72"/>
      <c r="I41" s="100"/>
      <c r="L41"/>
    </row>
    <row r="42" spans="1:12" ht="12.75" customHeight="1">
      <c r="A42" s="96"/>
      <c r="B42" s="78"/>
      <c r="C42" s="38"/>
      <c r="D42" s="39"/>
      <c r="E42" s="38"/>
      <c r="F42" s="41"/>
      <c r="G42" s="88">
        <f>SUM(C43:F43)</f>
        <v>0</v>
      </c>
      <c r="H42" s="72">
        <f>RANK(G42,Egyéni!$E$3:$E$324)</f>
        <v>27</v>
      </c>
      <c r="I42" s="100"/>
      <c r="L42"/>
    </row>
    <row r="43" spans="1:12" ht="12.75" customHeight="1">
      <c r="A43" s="103"/>
      <c r="B43" s="79"/>
      <c r="C43" s="4">
        <f>IF(C42&lt;6.21,0,VLOOKUP(C42,rfut,5,TRUE))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IF(F42&lt;fiú!$D$2,0,VLOOKUP(F42,hfut,3,TRUE))</f>
        <v>0</v>
      </c>
      <c r="G43" s="89"/>
      <c r="H43" s="72"/>
      <c r="I43" s="100"/>
      <c r="L43"/>
    </row>
    <row r="44" spans="1:12" ht="12.75" customHeight="1">
      <c r="A44" s="96"/>
      <c r="B44" s="78"/>
      <c r="C44" s="38"/>
      <c r="D44" s="39"/>
      <c r="E44" s="38"/>
      <c r="F44" s="41"/>
      <c r="G44" s="88">
        <f>SUM(C45:F45)</f>
        <v>0</v>
      </c>
      <c r="H44" s="72">
        <f>RANK(G44,Egyéni!$E$3:$E$324)</f>
        <v>27</v>
      </c>
      <c r="I44" s="100"/>
      <c r="L44"/>
    </row>
    <row r="45" spans="1:12" ht="12.75" customHeight="1">
      <c r="A45" s="103"/>
      <c r="B45" s="79"/>
      <c r="C45" s="4">
        <f>IF(C44&lt;6.21,0,VLOOKUP(C44,rfut,5,TRUE))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IF(F44&lt;fiú!$D$2,0,VLOOKUP(F44,hfut,3,TRUE))</f>
        <v>0</v>
      </c>
      <c r="G45" s="89"/>
      <c r="H45" s="72"/>
      <c r="I45" s="100"/>
      <c r="L45"/>
    </row>
    <row r="46" spans="1:12" ht="12.75" customHeight="1">
      <c r="A46" s="96"/>
      <c r="B46" s="78"/>
      <c r="C46" s="38"/>
      <c r="D46" s="39"/>
      <c r="E46" s="38"/>
      <c r="F46" s="41"/>
      <c r="G46" s="80">
        <f>SUM(C47:F47)</f>
        <v>0</v>
      </c>
      <c r="H46" s="72">
        <f>RANK(G46,Egyéni!$E$3:$E$324)</f>
        <v>27</v>
      </c>
      <c r="I46" s="100"/>
      <c r="L46"/>
    </row>
    <row r="47" spans="1:12" ht="12.75" customHeight="1">
      <c r="A47" s="103"/>
      <c r="B47" s="79"/>
      <c r="C47" s="4">
        <f>IF(C46&lt;6.21,0,VLOOKUP(C46,rfut,5,TRUE))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IF(F46&lt;fiú!$D$2,0,VLOOKUP(F46,hfut,3,TRUE))</f>
        <v>0</v>
      </c>
      <c r="G47" s="81"/>
      <c r="H47" s="72"/>
      <c r="I47" s="100"/>
      <c r="L47"/>
    </row>
    <row r="48" spans="1:12" ht="12.75" customHeight="1">
      <c r="A48" s="77"/>
      <c r="B48" s="93"/>
      <c r="C48" s="38"/>
      <c r="D48" s="39"/>
      <c r="E48" s="38"/>
      <c r="F48" s="41"/>
      <c r="G48" s="88">
        <f>SUM(C49:F49)</f>
        <v>0</v>
      </c>
      <c r="H48" s="72">
        <f>RANK(G48,Egyéni!$E$3:$E$324)</f>
        <v>27</v>
      </c>
      <c r="I48" s="100"/>
      <c r="L48"/>
    </row>
    <row r="49" spans="1:12" ht="13.5" customHeight="1" thickBot="1">
      <c r="A49" s="85"/>
      <c r="B49" s="94"/>
      <c r="C49" s="5">
        <f>IF(C48&lt;6.21,0,VLOOKUP(C48,rfut,5,TRUE))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IF(F48&lt;fiú!$D$2,0,VLOOKUP(F48,hfut,3,TRUE))</f>
        <v>0</v>
      </c>
      <c r="G49" s="95"/>
      <c r="H49" s="73"/>
      <c r="I49" s="101"/>
      <c r="L49"/>
    </row>
    <row r="50" spans="5:12" ht="13.5" thickTop="1">
      <c r="E50" s="1"/>
      <c r="L50"/>
    </row>
    <row r="51" ht="13.5" thickBot="1">
      <c r="L51"/>
    </row>
    <row r="52" spans="1:12" ht="26.25" customHeight="1" thickTop="1">
      <c r="A52" s="82" t="s">
        <v>195</v>
      </c>
      <c r="B52" s="83"/>
      <c r="C52" s="83"/>
      <c r="D52" s="83"/>
      <c r="E52" s="83"/>
      <c r="F52" s="83"/>
      <c r="G52" s="84"/>
      <c r="H52" s="74" t="s">
        <v>164</v>
      </c>
      <c r="I52" s="70">
        <f>RANK(I54,Csapat!$C$2:$C$24)</f>
        <v>3</v>
      </c>
      <c r="L52"/>
    </row>
    <row r="53" spans="1:12" ht="12.75" customHeight="1">
      <c r="A53" s="2" t="s">
        <v>1</v>
      </c>
      <c r="B53" s="18" t="s">
        <v>86</v>
      </c>
      <c r="C53" s="3" t="s">
        <v>92</v>
      </c>
      <c r="D53" s="3" t="s">
        <v>82</v>
      </c>
      <c r="E53" s="3" t="s">
        <v>84</v>
      </c>
      <c r="F53" s="3" t="s">
        <v>91</v>
      </c>
      <c r="G53" s="3" t="s">
        <v>0</v>
      </c>
      <c r="H53" s="75"/>
      <c r="I53" s="71"/>
      <c r="L53"/>
    </row>
    <row r="54" spans="1:12" ht="12.75" customHeight="1">
      <c r="A54" s="77" t="s">
        <v>196</v>
      </c>
      <c r="B54" s="78">
        <v>2005</v>
      </c>
      <c r="C54" s="38">
        <v>10.8</v>
      </c>
      <c r="D54" s="39">
        <v>280</v>
      </c>
      <c r="E54" s="38">
        <v>33.3</v>
      </c>
      <c r="F54" s="40">
        <v>0.0017685185185185184</v>
      </c>
      <c r="G54" s="88">
        <f>SUM(C55:F55)</f>
        <v>259</v>
      </c>
      <c r="H54" s="72">
        <f>RANK(G54,Egyéni!$E$3:$E$324)</f>
        <v>24</v>
      </c>
      <c r="I54" s="90">
        <f>SUM(G54:G65)-MIN(G54:G65)</f>
        <v>1953</v>
      </c>
      <c r="L54"/>
    </row>
    <row r="55" spans="1:12" ht="12.75" customHeight="1">
      <c r="A55" s="77"/>
      <c r="B55" s="79"/>
      <c r="C55" s="4">
        <f>IF(C54&lt;6.21,0,VLOOKUP(C54,rfut,5,TRUE))</f>
        <v>86</v>
      </c>
      <c r="D55" s="4">
        <f>IF(D54&lt;179,0,VLOOKUP(D54,távol,4,TRUE))</f>
        <v>42</v>
      </c>
      <c r="E55" s="4">
        <f>IF(E54&lt;4,0,VLOOKUP(E54,kisl,2,TRUE))</f>
        <v>83</v>
      </c>
      <c r="F55" s="4">
        <f>IF(F54&lt;fiú!$D$2,0,VLOOKUP(F54,hfut,3,TRUE))</f>
        <v>48</v>
      </c>
      <c r="G55" s="89"/>
      <c r="H55" s="72"/>
      <c r="I55" s="91"/>
      <c r="L55"/>
    </row>
    <row r="56" spans="1:15" ht="12.75" customHeight="1">
      <c r="A56" s="77" t="s">
        <v>197</v>
      </c>
      <c r="B56" s="78">
        <v>2005</v>
      </c>
      <c r="C56" s="38">
        <v>8.6</v>
      </c>
      <c r="D56" s="39">
        <v>420</v>
      </c>
      <c r="E56" s="38">
        <v>40.9</v>
      </c>
      <c r="F56" s="41">
        <v>0.15694444444444444</v>
      </c>
      <c r="G56" s="88">
        <f>SUM(C57:F57)</f>
        <v>392</v>
      </c>
      <c r="H56" s="72">
        <f>RANK(G56,Egyéni!$E$3:$E$324)</f>
        <v>17</v>
      </c>
      <c r="I56" s="91"/>
      <c r="M56" s="1"/>
      <c r="N56" s="1"/>
      <c r="O56" s="1"/>
    </row>
    <row r="57" spans="1:12" ht="12.75" customHeight="1">
      <c r="A57" s="77"/>
      <c r="B57" s="79"/>
      <c r="C57" s="4">
        <f>IF(C56&lt;6.21,0,VLOOKUP(C56,rfut,5,TRUE))</f>
        <v>179</v>
      </c>
      <c r="D57" s="4">
        <f>IF(D56&lt;179,0,VLOOKUP(D56,távol,4,TRUE))</f>
        <v>107</v>
      </c>
      <c r="E57" s="4">
        <f>IF(E56&lt;4,0,VLOOKUP(E56,kisl,2,TRUE))</f>
        <v>106</v>
      </c>
      <c r="F57" s="4">
        <f>IF(F56&lt;fiú!$D$2,0,VLOOKUP(F56,hfut,3,TRUE))</f>
        <v>0</v>
      </c>
      <c r="G57" s="89"/>
      <c r="H57" s="72"/>
      <c r="I57" s="91"/>
      <c r="L57"/>
    </row>
    <row r="58" spans="1:12" ht="12.75" customHeight="1">
      <c r="A58" s="77" t="s">
        <v>198</v>
      </c>
      <c r="B58" s="78">
        <v>2005</v>
      </c>
      <c r="C58" s="38">
        <v>9.5</v>
      </c>
      <c r="D58" s="39">
        <v>380</v>
      </c>
      <c r="E58" s="38">
        <v>37.5</v>
      </c>
      <c r="F58" s="41">
        <v>0.0017881944444444447</v>
      </c>
      <c r="G58" s="88">
        <f>SUM(C59:F59)</f>
        <v>365</v>
      </c>
      <c r="H58" s="72">
        <f>RANK(G58,Egyéni!$E$3:$E$324)</f>
        <v>21</v>
      </c>
      <c r="I58" s="91"/>
      <c r="L58"/>
    </row>
    <row r="59" spans="1:12" ht="12.75" customHeight="1">
      <c r="A59" s="77"/>
      <c r="B59" s="79"/>
      <c r="C59" s="4">
        <f>IF(C58&lt;6.21,0,VLOOKUP(C58,rfut,5,TRUE))</f>
        <v>139</v>
      </c>
      <c r="D59" s="4">
        <f>IF(D58&lt;179,0,VLOOKUP(D58,távol,4,TRUE))</f>
        <v>88</v>
      </c>
      <c r="E59" s="4">
        <f>IF(E58&lt;4,0,VLOOKUP(E58,kisl,2,TRUE))</f>
        <v>95</v>
      </c>
      <c r="F59" s="4">
        <f>IF(F58&lt;fiú!$D$2,0,VLOOKUP(F58,hfut,3,TRUE))</f>
        <v>43</v>
      </c>
      <c r="G59" s="89"/>
      <c r="H59" s="72"/>
      <c r="I59" s="91"/>
      <c r="L59"/>
    </row>
    <row r="60" spans="1:12" ht="12.75" customHeight="1">
      <c r="A60" s="77" t="s">
        <v>199</v>
      </c>
      <c r="B60" s="78">
        <v>2005</v>
      </c>
      <c r="C60" s="38">
        <v>9.6</v>
      </c>
      <c r="D60" s="39">
        <v>380</v>
      </c>
      <c r="E60" s="38">
        <v>34</v>
      </c>
      <c r="F60" s="41">
        <v>0.0014479166666666666</v>
      </c>
      <c r="G60" s="88">
        <f>SUM(C61:F61)</f>
        <v>429</v>
      </c>
      <c r="H60" s="72">
        <f>RANK(G60,Egyéni!$E$3:$E$324)</f>
        <v>12</v>
      </c>
      <c r="I60" s="91"/>
      <c r="L60"/>
    </row>
    <row r="61" spans="1:12" ht="12.75" customHeight="1">
      <c r="A61" s="77"/>
      <c r="B61" s="79"/>
      <c r="C61" s="4">
        <f>IF(C60&lt;6.21,0,VLOOKUP(C60,rfut,5,TRUE))</f>
        <v>135</v>
      </c>
      <c r="D61" s="4">
        <f>IF(D60&lt;179,0,VLOOKUP(D60,távol,4,TRUE))</f>
        <v>88</v>
      </c>
      <c r="E61" s="4">
        <f>IF(E60&lt;4,0,VLOOKUP(E60,kisl,2,TRUE))</f>
        <v>85</v>
      </c>
      <c r="F61" s="4">
        <f>IF(F60&lt;fiú!$D$2,0,VLOOKUP(F60,hfut,3,TRUE))</f>
        <v>121</v>
      </c>
      <c r="G61" s="89"/>
      <c r="H61" s="72"/>
      <c r="I61" s="91"/>
      <c r="L61"/>
    </row>
    <row r="62" spans="1:12" ht="12.75" customHeight="1">
      <c r="A62" s="77" t="s">
        <v>200</v>
      </c>
      <c r="B62" s="78">
        <v>2005</v>
      </c>
      <c r="C62" s="38">
        <v>8.5</v>
      </c>
      <c r="D62" s="39">
        <v>396</v>
      </c>
      <c r="E62" s="38">
        <v>40.2</v>
      </c>
      <c r="F62" s="41">
        <v>0.0014398148148148148</v>
      </c>
      <c r="G62" s="80">
        <f>SUM(C63:F63)</f>
        <v>508</v>
      </c>
      <c r="H62" s="72">
        <f>RANK(G62,Egyéni!$E$3:$E$324)</f>
        <v>3</v>
      </c>
      <c r="I62" s="91"/>
      <c r="L62"/>
    </row>
    <row r="63" spans="1:12" ht="13.5" customHeight="1">
      <c r="A63" s="77"/>
      <c r="B63" s="79"/>
      <c r="C63" s="4">
        <f>IF(C62&lt;6.21,0,VLOOKUP(C62,rfut,5,TRUE))</f>
        <v>184</v>
      </c>
      <c r="D63" s="4">
        <f>IF(D62&lt;179,0,VLOOKUP(D62,távol,4,TRUE))</f>
        <v>96</v>
      </c>
      <c r="E63" s="4">
        <f>IF(E62&lt;4,0,VLOOKUP(E62,kisl,2,TRUE))</f>
        <v>104</v>
      </c>
      <c r="F63" s="4">
        <f>IF(F62&lt;fiú!$D$2,0,VLOOKUP(F62,hfut,3,TRUE))</f>
        <v>124</v>
      </c>
      <c r="G63" s="81"/>
      <c r="H63" s="72"/>
      <c r="I63" s="91"/>
      <c r="L63"/>
    </row>
    <row r="64" spans="1:12" ht="12.75" customHeight="1">
      <c r="A64" s="77" t="s">
        <v>201</v>
      </c>
      <c r="B64" s="93">
        <v>2006</v>
      </c>
      <c r="C64" s="38"/>
      <c r="D64" s="39"/>
      <c r="E64" s="38"/>
      <c r="F64" s="41"/>
      <c r="G64" s="88">
        <f>SUM(C65:F65)</f>
        <v>0</v>
      </c>
      <c r="H64" s="72">
        <f>RANK(G64,Egyéni!$E$3:$E$324)</f>
        <v>27</v>
      </c>
      <c r="I64" s="91"/>
      <c r="L64"/>
    </row>
    <row r="65" spans="1:12" ht="13.5" customHeight="1" thickBot="1">
      <c r="A65" s="85"/>
      <c r="B65" s="94"/>
      <c r="C65" s="5">
        <f>IF(C64&lt;6.21,0,VLOOKUP(C64,rfut,5,TRUE))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5">
        <f>IF(F64&lt;fiú!$D$2,0,VLOOKUP(F64,hfut,3,TRUE))</f>
        <v>0</v>
      </c>
      <c r="G65" s="95"/>
      <c r="H65" s="73"/>
      <c r="I65" s="92"/>
      <c r="L65"/>
    </row>
    <row r="66" ht="13.5" thickTop="1">
      <c r="L66"/>
    </row>
    <row r="67" ht="12" customHeight="1" thickBot="1">
      <c r="L67"/>
    </row>
    <row r="68" spans="1:12" ht="27" customHeight="1" thickTop="1">
      <c r="A68" s="82" t="s">
        <v>202</v>
      </c>
      <c r="B68" s="83"/>
      <c r="C68" s="83"/>
      <c r="D68" s="83"/>
      <c r="E68" s="83"/>
      <c r="F68" s="83"/>
      <c r="G68" s="84"/>
      <c r="H68" s="74" t="s">
        <v>164</v>
      </c>
      <c r="I68" s="70">
        <f>RANK(I70,Csapat!$C$2:$C$24)</f>
        <v>1</v>
      </c>
      <c r="J68" s="49"/>
      <c r="L68"/>
    </row>
    <row r="69" spans="1:12" ht="12.75" customHeight="1">
      <c r="A69" s="2" t="s">
        <v>1</v>
      </c>
      <c r="B69" s="18" t="s">
        <v>86</v>
      </c>
      <c r="C69" s="3" t="s">
        <v>92</v>
      </c>
      <c r="D69" s="3" t="s">
        <v>82</v>
      </c>
      <c r="E69" s="3" t="s">
        <v>84</v>
      </c>
      <c r="F69" s="3" t="s">
        <v>91</v>
      </c>
      <c r="G69" s="3" t="s">
        <v>0</v>
      </c>
      <c r="H69" s="75"/>
      <c r="I69" s="71"/>
      <c r="J69" s="49"/>
      <c r="L69"/>
    </row>
    <row r="70" spans="1:12" ht="12.75" customHeight="1">
      <c r="A70" s="77" t="s">
        <v>203</v>
      </c>
      <c r="B70" s="78">
        <v>2005</v>
      </c>
      <c r="C70" s="38">
        <v>8.7</v>
      </c>
      <c r="D70" s="39">
        <v>352</v>
      </c>
      <c r="E70" s="38">
        <v>36.9</v>
      </c>
      <c r="F70" s="40">
        <v>0.0014398148148148148</v>
      </c>
      <c r="G70" s="88">
        <f>SUM(C71:F71)</f>
        <v>467</v>
      </c>
      <c r="H70" s="72">
        <f>RANK(G70,Egyéni!$E$3:$E$324)</f>
        <v>6</v>
      </c>
      <c r="I70" s="90">
        <f>SUM(G70:G81)-MIN(G70:G81)</f>
        <v>2351</v>
      </c>
      <c r="L70"/>
    </row>
    <row r="71" spans="1:12" ht="12.75" customHeight="1">
      <c r="A71" s="77"/>
      <c r="B71" s="79"/>
      <c r="C71" s="4">
        <f>IF(C70&lt;6.21,0,VLOOKUP(C70,rfut,5,TRUE))</f>
        <v>175</v>
      </c>
      <c r="D71" s="4">
        <f>IF(D70&lt;179,0,VLOOKUP(D70,távol,4,TRUE))</f>
        <v>75</v>
      </c>
      <c r="E71" s="4">
        <f>IF(E70&lt;4,0,VLOOKUP(E70,kisl,2,TRUE))</f>
        <v>93</v>
      </c>
      <c r="F71" s="4">
        <f>IF(F70&lt;fiú!$D$2,0,VLOOKUP(F70,hfut,3,TRUE))</f>
        <v>124</v>
      </c>
      <c r="G71" s="89"/>
      <c r="H71" s="72"/>
      <c r="I71" s="91"/>
      <c r="L71"/>
    </row>
    <row r="72" spans="1:12" ht="12.75" customHeight="1">
      <c r="A72" s="77" t="s">
        <v>204</v>
      </c>
      <c r="B72" s="78">
        <v>2005</v>
      </c>
      <c r="C72" s="38">
        <v>8.9</v>
      </c>
      <c r="D72" s="39">
        <v>350</v>
      </c>
      <c r="E72" s="38">
        <v>32.3</v>
      </c>
      <c r="F72" s="41">
        <v>0.001394675925925926</v>
      </c>
      <c r="G72" s="88">
        <f>SUM(C73:F73)</f>
        <v>454</v>
      </c>
      <c r="H72" s="72">
        <f>RANK(G72,Egyéni!$E$3:$E$324)</f>
        <v>8</v>
      </c>
      <c r="I72" s="91"/>
      <c r="L72"/>
    </row>
    <row r="73" spans="1:12" ht="12.75" customHeight="1">
      <c r="A73" s="77"/>
      <c r="B73" s="79"/>
      <c r="C73" s="4">
        <f>IF(C72&lt;6.21,0,VLOOKUP(C72,rfut,5,TRUE))</f>
        <v>165</v>
      </c>
      <c r="D73" s="4">
        <f>IF(D72&lt;179,0,VLOOKUP(D72,távol,4,TRUE))</f>
        <v>74</v>
      </c>
      <c r="E73" s="4">
        <f>IF(E72&lt;4,0,VLOOKUP(E72,kisl,2,TRUE))</f>
        <v>80</v>
      </c>
      <c r="F73" s="4">
        <f>IF(F72&lt;fiú!$D$2,0,VLOOKUP(F72,hfut,3,TRUE))</f>
        <v>135</v>
      </c>
      <c r="G73" s="89"/>
      <c r="H73" s="72"/>
      <c r="I73" s="91"/>
      <c r="L73"/>
    </row>
    <row r="74" spans="1:12" ht="12.75" customHeight="1">
      <c r="A74" s="77" t="s">
        <v>205</v>
      </c>
      <c r="B74" s="78">
        <v>2005</v>
      </c>
      <c r="C74" s="38">
        <v>9.9</v>
      </c>
      <c r="D74" s="39">
        <v>382</v>
      </c>
      <c r="E74" s="38">
        <v>37.4</v>
      </c>
      <c r="F74" s="41">
        <v>0.0015925925925925927</v>
      </c>
      <c r="G74" s="88">
        <f>SUM(C75:F75)</f>
        <v>392</v>
      </c>
      <c r="H74" s="72">
        <f>RANK(G74,Egyéni!$E$3:$E$324)</f>
        <v>17</v>
      </c>
      <c r="I74" s="91"/>
      <c r="L74"/>
    </row>
    <row r="75" spans="1:12" ht="12.75" customHeight="1">
      <c r="A75" s="77"/>
      <c r="B75" s="79"/>
      <c r="C75" s="4">
        <f>IF(C74&lt;6.21,0,VLOOKUP(C74,rfut,5,TRUE))</f>
        <v>122</v>
      </c>
      <c r="D75" s="4">
        <f>IF(D74&lt;179,0,VLOOKUP(D74,távol,4,TRUE))</f>
        <v>89</v>
      </c>
      <c r="E75" s="4">
        <f>IF(E74&lt;4,0,VLOOKUP(E74,kisl,2,TRUE))</f>
        <v>95</v>
      </c>
      <c r="F75" s="4">
        <f>IF(F74&lt;fiú!$D$2,0,VLOOKUP(F74,hfut,3,TRUE))</f>
        <v>86</v>
      </c>
      <c r="G75" s="89"/>
      <c r="H75" s="72"/>
      <c r="I75" s="91"/>
      <c r="L75"/>
    </row>
    <row r="76" spans="1:12" ht="12.75" customHeight="1">
      <c r="A76" s="77" t="s">
        <v>206</v>
      </c>
      <c r="B76" s="78">
        <v>2005</v>
      </c>
      <c r="C76" s="38">
        <v>8</v>
      </c>
      <c r="D76" s="39">
        <v>436</v>
      </c>
      <c r="E76" s="38">
        <v>27.8</v>
      </c>
      <c r="F76" s="41">
        <v>0.001224537037037037</v>
      </c>
      <c r="G76" s="88">
        <f>SUM(C77:F77)</f>
        <v>574</v>
      </c>
      <c r="H76" s="72">
        <f>RANK(G76,Egyéni!$E$3:$E$324)</f>
        <v>1</v>
      </c>
      <c r="I76" s="91"/>
      <c r="L76"/>
    </row>
    <row r="77" spans="1:12" ht="13.5" customHeight="1">
      <c r="A77" s="77"/>
      <c r="B77" s="79"/>
      <c r="C77" s="4">
        <f>IF(C76&lt;6.21,0,VLOOKUP(C76,rfut,5,TRUE))</f>
        <v>208</v>
      </c>
      <c r="D77" s="4">
        <f>IF(D76&lt;179,0,VLOOKUP(D76,távol,4,TRUE))</f>
        <v>116</v>
      </c>
      <c r="E77" s="4">
        <f>IF(E76&lt;4,0,VLOOKUP(E76,kisl,2,TRUE))</f>
        <v>66</v>
      </c>
      <c r="F77" s="4">
        <f>IF(F76&lt;fiú!$D$2,0,VLOOKUP(F76,hfut,3,TRUE))</f>
        <v>184</v>
      </c>
      <c r="G77" s="89"/>
      <c r="H77" s="72"/>
      <c r="I77" s="91"/>
      <c r="L77"/>
    </row>
    <row r="78" spans="1:12" ht="12.75" customHeight="1">
      <c r="A78" s="77" t="s">
        <v>207</v>
      </c>
      <c r="B78" s="78">
        <v>2006</v>
      </c>
      <c r="C78" s="38">
        <v>9.1</v>
      </c>
      <c r="D78" s="39">
        <v>368</v>
      </c>
      <c r="E78" s="38">
        <v>32</v>
      </c>
      <c r="F78" s="41">
        <v>0.001545138888888889</v>
      </c>
      <c r="G78" s="80">
        <f>SUM(C79:F79)</f>
        <v>414</v>
      </c>
      <c r="H78" s="72">
        <f>RANK(G78,Egyéni!$E$3:$E$324)</f>
        <v>14</v>
      </c>
      <c r="I78" s="91"/>
      <c r="L78"/>
    </row>
    <row r="79" spans="1:12" ht="12.75" customHeight="1">
      <c r="A79" s="77"/>
      <c r="B79" s="79"/>
      <c r="C79" s="4">
        <f>IF(C78&lt;6.21,0,VLOOKUP(C78,rfut,5,TRUE))</f>
        <v>156</v>
      </c>
      <c r="D79" s="4">
        <f>IF(D78&lt;179,0,VLOOKUP(D78,távol,4,TRUE))</f>
        <v>83</v>
      </c>
      <c r="E79" s="4">
        <f>IF(E78&lt;4,0,VLOOKUP(E78,kisl,2,TRUE))</f>
        <v>79</v>
      </c>
      <c r="F79" s="4">
        <f>IF(F78&lt;fiú!$D$2,0,VLOOKUP(F78,hfut,3,TRUE))</f>
        <v>96</v>
      </c>
      <c r="G79" s="81"/>
      <c r="H79" s="72"/>
      <c r="I79" s="91"/>
      <c r="L79"/>
    </row>
    <row r="80" spans="1:12" ht="12.75" customHeight="1">
      <c r="A80" s="77" t="s">
        <v>208</v>
      </c>
      <c r="B80" s="93">
        <v>2006</v>
      </c>
      <c r="C80" s="38">
        <v>9</v>
      </c>
      <c r="D80" s="39">
        <v>388</v>
      </c>
      <c r="E80" s="38">
        <v>31</v>
      </c>
      <c r="F80" s="41">
        <v>0.0014814814814814814</v>
      </c>
      <c r="G80" s="88">
        <f>SUM(C81:F81)</f>
        <v>442</v>
      </c>
      <c r="H80" s="72">
        <f>RANK(G80,Egyéni!$E$3:$E$324)</f>
        <v>10</v>
      </c>
      <c r="I80" s="91"/>
      <c r="L80"/>
    </row>
    <row r="81" spans="1:12" ht="12.75" customHeight="1" thickBot="1">
      <c r="A81" s="85"/>
      <c r="B81" s="94"/>
      <c r="C81" s="5">
        <f>IF(C80&lt;6.21,0,VLOOKUP(C80,rfut,5,TRUE))</f>
        <v>161</v>
      </c>
      <c r="D81" s="5">
        <f>IF(D80&lt;179,0,VLOOKUP(D80,távol,4,TRUE))</f>
        <v>92</v>
      </c>
      <c r="E81" s="5">
        <f>IF(E80&lt;4,0,VLOOKUP(E80,kisl,2,TRUE))</f>
        <v>76</v>
      </c>
      <c r="F81" s="5">
        <f>IF(F80&lt;fiú!$D$2,0,VLOOKUP(F80,hfut,3,TRUE))</f>
        <v>113</v>
      </c>
      <c r="G81" s="95"/>
      <c r="H81" s="73"/>
      <c r="I81" s="92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82" t="s">
        <v>217</v>
      </c>
      <c r="B84" s="83"/>
      <c r="C84" s="83"/>
      <c r="D84" s="83"/>
      <c r="E84" s="83"/>
      <c r="F84" s="83"/>
      <c r="G84" s="84"/>
      <c r="H84" s="74" t="s">
        <v>164</v>
      </c>
      <c r="I84" s="70">
        <f>RANK(I86,Csapat!$C$2:$C$24)</f>
        <v>2</v>
      </c>
      <c r="L84"/>
    </row>
    <row r="85" spans="1:12" ht="12.75" customHeight="1">
      <c r="A85" s="2" t="s">
        <v>1</v>
      </c>
      <c r="B85" s="18" t="s">
        <v>86</v>
      </c>
      <c r="C85" s="3" t="s">
        <v>92</v>
      </c>
      <c r="D85" s="3" t="s">
        <v>82</v>
      </c>
      <c r="E85" s="3" t="s">
        <v>84</v>
      </c>
      <c r="F85" s="3" t="s">
        <v>91</v>
      </c>
      <c r="G85" s="3" t="s">
        <v>0</v>
      </c>
      <c r="H85" s="75"/>
      <c r="I85" s="71"/>
      <c r="L85"/>
    </row>
    <row r="86" spans="1:12" ht="12.75" customHeight="1">
      <c r="A86" s="77" t="s">
        <v>211</v>
      </c>
      <c r="B86" s="78">
        <v>2005</v>
      </c>
      <c r="C86" s="38">
        <v>9.6</v>
      </c>
      <c r="D86" s="39">
        <v>369</v>
      </c>
      <c r="E86" s="38">
        <v>38.7</v>
      </c>
      <c r="F86" s="40">
        <v>0.0016284722222222221</v>
      </c>
      <c r="G86" s="88">
        <f>SUM(C87:F87)</f>
        <v>396</v>
      </c>
      <c r="H86" s="72">
        <f>RANK(G86,Egyéni!$E$3:$E$324)</f>
        <v>15</v>
      </c>
      <c r="I86" s="90">
        <f>SUM(G86:G97)-MIN(G86:G97)</f>
        <v>2303</v>
      </c>
      <c r="L86"/>
    </row>
    <row r="87" spans="1:12" ht="12.75" customHeight="1">
      <c r="A87" s="77"/>
      <c r="B87" s="79"/>
      <c r="C87" s="4">
        <f>IF(C86&lt;6.21,0,VLOOKUP(C86,rfut,5,TRUE))</f>
        <v>135</v>
      </c>
      <c r="D87" s="4">
        <f>IF(D86&lt;179,0,VLOOKUP(D86,távol,4,TRUE))</f>
        <v>83</v>
      </c>
      <c r="E87" s="4">
        <f>IF(E86&lt;4,0,VLOOKUP(E86,kisl,2,TRUE))</f>
        <v>99</v>
      </c>
      <c r="F87" s="4">
        <f>IF(F86&lt;fiú!$D$2,0,VLOOKUP(F86,hfut,3,TRUE))</f>
        <v>79</v>
      </c>
      <c r="G87" s="89"/>
      <c r="H87" s="72"/>
      <c r="I87" s="91"/>
      <c r="L87"/>
    </row>
    <row r="88" spans="1:12" ht="12.75" customHeight="1">
      <c r="A88" s="77" t="s">
        <v>212</v>
      </c>
      <c r="B88" s="78">
        <v>2006</v>
      </c>
      <c r="C88" s="38">
        <v>9</v>
      </c>
      <c r="D88" s="39">
        <v>367</v>
      </c>
      <c r="E88" s="38">
        <v>32.4</v>
      </c>
      <c r="F88" s="41">
        <v>0.0014525462962962964</v>
      </c>
      <c r="G88" s="88">
        <f>SUM(C89:F89)</f>
        <v>443</v>
      </c>
      <c r="H88" s="72">
        <f>RANK(G88,Egyéni!$E$3:$E$324)</f>
        <v>9</v>
      </c>
      <c r="I88" s="91"/>
      <c r="L88"/>
    </row>
    <row r="89" spans="1:12" ht="12.75" customHeight="1">
      <c r="A89" s="77"/>
      <c r="B89" s="79"/>
      <c r="C89" s="4">
        <f>IF(C88&lt;6.21,0,VLOOKUP(C88,rfut,5,TRUE))</f>
        <v>161</v>
      </c>
      <c r="D89" s="4">
        <f>IF(D88&lt;179,0,VLOOKUP(D88,távol,4,TRUE))</f>
        <v>82</v>
      </c>
      <c r="E89" s="4">
        <f>IF(E88&lt;4,0,VLOOKUP(E88,kisl,2,TRUE))</f>
        <v>80</v>
      </c>
      <c r="F89" s="4">
        <f>IF(F88&lt;fiú!$D$2,0,VLOOKUP(F88,hfut,3,TRUE))</f>
        <v>120</v>
      </c>
      <c r="G89" s="89"/>
      <c r="H89" s="72"/>
      <c r="I89" s="91"/>
      <c r="L89"/>
    </row>
    <row r="90" spans="1:12" ht="12.75" customHeight="1">
      <c r="A90" s="77" t="s">
        <v>213</v>
      </c>
      <c r="B90" s="78">
        <v>2005</v>
      </c>
      <c r="C90" s="38">
        <v>8.6</v>
      </c>
      <c r="D90" s="39">
        <v>384</v>
      </c>
      <c r="E90" s="38">
        <v>34.3</v>
      </c>
      <c r="F90" s="41">
        <v>0.0014699074074074074</v>
      </c>
      <c r="G90" s="88">
        <f>SUM(C91:F91)</f>
        <v>471</v>
      </c>
      <c r="H90" s="72">
        <f>RANK(G90,Egyéni!$E$3:$E$324)</f>
        <v>4</v>
      </c>
      <c r="I90" s="91"/>
      <c r="L90"/>
    </row>
    <row r="91" spans="1:12" ht="13.5" customHeight="1">
      <c r="A91" s="77"/>
      <c r="B91" s="79"/>
      <c r="C91" s="4">
        <f>IF(C90&lt;6.21,0,VLOOKUP(C90,rfut,5,TRUE))</f>
        <v>179</v>
      </c>
      <c r="D91" s="4">
        <f>IF(D90&lt;179,0,VLOOKUP(D90,távol,4,TRUE))</f>
        <v>90</v>
      </c>
      <c r="E91" s="4">
        <f>IF(E90&lt;4,0,VLOOKUP(E90,kisl,2,TRUE))</f>
        <v>86</v>
      </c>
      <c r="F91" s="4">
        <f>IF(F90&lt;fiú!$D$2,0,VLOOKUP(F90,hfut,3,TRUE))</f>
        <v>116</v>
      </c>
      <c r="G91" s="89"/>
      <c r="H91" s="72"/>
      <c r="I91" s="91"/>
      <c r="L91"/>
    </row>
    <row r="92" spans="1:12" ht="12.75" customHeight="1">
      <c r="A92" s="77" t="s">
        <v>214</v>
      </c>
      <c r="B92" s="78">
        <v>2005</v>
      </c>
      <c r="C92" s="38">
        <v>8.8</v>
      </c>
      <c r="D92" s="39">
        <v>385</v>
      </c>
      <c r="E92" s="38">
        <v>39.3</v>
      </c>
      <c r="F92" s="41">
        <v>0.0015243055555555554</v>
      </c>
      <c r="G92" s="88">
        <f>SUM(C93:F93)</f>
        <v>462</v>
      </c>
      <c r="H92" s="72">
        <f>RANK(G92,Egyéni!$E$3:$E$324)</f>
        <v>7</v>
      </c>
      <c r="I92" s="91"/>
      <c r="L92"/>
    </row>
    <row r="93" spans="1:12" ht="12.75" customHeight="1">
      <c r="A93" s="77"/>
      <c r="B93" s="79"/>
      <c r="C93" s="4">
        <f>IF(C92&lt;6.21,0,VLOOKUP(C92,rfut,5,TRUE))</f>
        <v>170</v>
      </c>
      <c r="D93" s="4">
        <f>IF(D92&lt;179,0,VLOOKUP(D92,távol,4,TRUE))</f>
        <v>90</v>
      </c>
      <c r="E93" s="4">
        <f>IF(E92&lt;4,0,VLOOKUP(E92,kisl,2,TRUE))</f>
        <v>101</v>
      </c>
      <c r="F93" s="4">
        <f>IF(F92&lt;fiú!$D$2,0,VLOOKUP(F92,hfut,3,TRUE))</f>
        <v>101</v>
      </c>
      <c r="G93" s="89"/>
      <c r="H93" s="72"/>
      <c r="I93" s="91"/>
      <c r="L93"/>
    </row>
    <row r="94" spans="1:12" ht="12.75" customHeight="1">
      <c r="A94" s="77" t="s">
        <v>215</v>
      </c>
      <c r="B94" s="78">
        <v>2006</v>
      </c>
      <c r="C94" s="38">
        <v>9.3</v>
      </c>
      <c r="D94" s="39">
        <v>372</v>
      </c>
      <c r="E94" s="38">
        <v>34.3</v>
      </c>
      <c r="F94" s="41">
        <v>0.0015324074074074075</v>
      </c>
      <c r="G94" s="80">
        <f>SUM(C95:F95)</f>
        <v>416</v>
      </c>
      <c r="H94" s="72">
        <f>RANK(G94,Egyéni!$E$3:$E$324)</f>
        <v>13</v>
      </c>
      <c r="I94" s="91"/>
      <c r="L94"/>
    </row>
    <row r="95" spans="1:12" ht="12.75" customHeight="1">
      <c r="A95" s="77"/>
      <c r="B95" s="79"/>
      <c r="C95" s="4">
        <f>IF(C94&lt;6.21,0,VLOOKUP(C94,rfut,5,TRUE))</f>
        <v>147</v>
      </c>
      <c r="D95" s="4">
        <f>IF(D94&lt;179,0,VLOOKUP(D94,távol,4,TRUE))</f>
        <v>84</v>
      </c>
      <c r="E95" s="4">
        <f>IF(E94&lt;4,0,VLOOKUP(E94,kisl,2,TRUE))</f>
        <v>86</v>
      </c>
      <c r="F95" s="4">
        <f>IF(F94&lt;fiú!$D$2,0,VLOOKUP(F94,hfut,3,TRUE))</f>
        <v>99</v>
      </c>
      <c r="G95" s="81"/>
      <c r="H95" s="72"/>
      <c r="I95" s="91"/>
      <c r="L95"/>
    </row>
    <row r="96" spans="1:12" ht="12.75" customHeight="1">
      <c r="A96" s="77" t="s">
        <v>216</v>
      </c>
      <c r="B96" s="93">
        <v>2005</v>
      </c>
      <c r="C96" s="38">
        <v>9.6</v>
      </c>
      <c r="D96" s="39">
        <v>425</v>
      </c>
      <c r="E96" s="38">
        <v>39.2</v>
      </c>
      <c r="F96" s="41">
        <v>0.0012847222222222223</v>
      </c>
      <c r="G96" s="88">
        <f>SUM(C97:F97)</f>
        <v>511</v>
      </c>
      <c r="H96" s="72">
        <f>RANK(G96,Egyéni!$E$3:$E$324)</f>
        <v>2</v>
      </c>
      <c r="I96" s="91"/>
      <c r="L96"/>
    </row>
    <row r="97" spans="1:12" ht="12.75" customHeight="1" thickBot="1">
      <c r="A97" s="85"/>
      <c r="B97" s="94"/>
      <c r="C97" s="5">
        <f>IF(C96&lt;6.21,0,VLOOKUP(C96,rfut,5,TRUE))</f>
        <v>135</v>
      </c>
      <c r="D97" s="5">
        <f>IF(D96&lt;179,0,VLOOKUP(D96,távol,4,TRUE))</f>
        <v>110</v>
      </c>
      <c r="E97" s="5">
        <f>IF(E96&lt;4,0,VLOOKUP(E96,kisl,2,TRUE))</f>
        <v>100</v>
      </c>
      <c r="F97" s="5">
        <f>IF(F96&lt;fiú!$D$2,0,VLOOKUP(F96,hfut,3,TRUE))</f>
        <v>166</v>
      </c>
      <c r="G97" s="95"/>
      <c r="H97" s="73"/>
      <c r="I97" s="92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82" t="s">
        <v>218</v>
      </c>
      <c r="B100" s="83"/>
      <c r="C100" s="83"/>
      <c r="D100" s="83"/>
      <c r="E100" s="83"/>
      <c r="F100" s="83"/>
      <c r="G100" s="84"/>
      <c r="H100" s="74" t="s">
        <v>164</v>
      </c>
      <c r="I100" s="70">
        <f>RANK(I102,Csapat!$C$2:$C$24)</f>
        <v>4</v>
      </c>
      <c r="L100"/>
    </row>
    <row r="101" spans="1:12" ht="12.75" customHeight="1">
      <c r="A101" s="2" t="s">
        <v>1</v>
      </c>
      <c r="B101" s="18" t="s">
        <v>86</v>
      </c>
      <c r="C101" s="3" t="s">
        <v>92</v>
      </c>
      <c r="D101" s="3" t="s">
        <v>82</v>
      </c>
      <c r="E101" s="3" t="s">
        <v>84</v>
      </c>
      <c r="F101" s="3" t="s">
        <v>91</v>
      </c>
      <c r="G101" s="3" t="s">
        <v>0</v>
      </c>
      <c r="H101" s="75"/>
      <c r="I101" s="71"/>
      <c r="L101"/>
    </row>
    <row r="102" spans="1:12" ht="12.75" customHeight="1">
      <c r="A102" s="77" t="s">
        <v>219</v>
      </c>
      <c r="B102" s="78"/>
      <c r="C102" s="38">
        <v>9</v>
      </c>
      <c r="D102" s="39">
        <v>338</v>
      </c>
      <c r="E102" s="38">
        <v>26.8</v>
      </c>
      <c r="F102" s="40">
        <v>0.0015266203703703702</v>
      </c>
      <c r="G102" s="88">
        <f>SUM(C103:F103)</f>
        <v>394</v>
      </c>
      <c r="H102" s="72">
        <f>RANK(G102,Egyéni!$E$3:$E$324)</f>
        <v>16</v>
      </c>
      <c r="I102" s="90">
        <f>SUM(G102:G113)-MIN(G102:G113)</f>
        <v>1860</v>
      </c>
      <c r="L102"/>
    </row>
    <row r="103" spans="1:12" ht="12.75" customHeight="1">
      <c r="A103" s="77"/>
      <c r="B103" s="79"/>
      <c r="C103" s="4">
        <f>IF(C102&lt;6.21,0,VLOOKUP(C102,rfut,5,TRUE))</f>
        <v>161</v>
      </c>
      <c r="D103" s="4">
        <f>IF(D102&lt;179,0,VLOOKUP(D102,távol,4,TRUE))</f>
        <v>69</v>
      </c>
      <c r="E103" s="4">
        <f>IF(E102&lt;4,0,VLOOKUP(E102,kisl,2,TRUE))</f>
        <v>63</v>
      </c>
      <c r="F103" s="4">
        <f>IF(F102&lt;fiú!$D$2,0,VLOOKUP(F102,hfut,3,TRUE))</f>
        <v>101</v>
      </c>
      <c r="G103" s="89"/>
      <c r="H103" s="72"/>
      <c r="I103" s="91"/>
      <c r="L103"/>
    </row>
    <row r="104" spans="1:12" ht="12.75" customHeight="1">
      <c r="A104" s="77" t="s">
        <v>220</v>
      </c>
      <c r="B104" s="78"/>
      <c r="C104" s="38">
        <v>9.3</v>
      </c>
      <c r="D104" s="39">
        <v>403</v>
      </c>
      <c r="E104" s="38">
        <v>38</v>
      </c>
      <c r="F104" s="41">
        <v>0.001560185185185185</v>
      </c>
      <c r="G104" s="88">
        <f>SUM(C105:F105)</f>
        <v>436</v>
      </c>
      <c r="H104" s="72">
        <f>RANK(G104,Egyéni!$E$3:$E$324)</f>
        <v>11</v>
      </c>
      <c r="I104" s="91"/>
      <c r="L104"/>
    </row>
    <row r="105" spans="1:12" ht="13.5" customHeight="1">
      <c r="A105" s="77"/>
      <c r="B105" s="79"/>
      <c r="C105" s="4">
        <f>IF(C104&lt;6.21,0,VLOOKUP(C104,rfut,5,TRUE))</f>
        <v>147</v>
      </c>
      <c r="D105" s="4">
        <f>IF(D104&lt;179,0,VLOOKUP(D104,távol,4,TRUE))</f>
        <v>99</v>
      </c>
      <c r="E105" s="4">
        <f>IF(E104&lt;4,0,VLOOKUP(E104,kisl,2,TRUE))</f>
        <v>97</v>
      </c>
      <c r="F105" s="4">
        <f>IF(F104&lt;fiú!$D$2,0,VLOOKUP(F104,hfut,3,TRUE))</f>
        <v>93</v>
      </c>
      <c r="G105" s="89"/>
      <c r="H105" s="72"/>
      <c r="I105" s="91"/>
      <c r="L105"/>
    </row>
    <row r="106" spans="1:12" ht="12.75" customHeight="1">
      <c r="A106" s="77" t="s">
        <v>221</v>
      </c>
      <c r="B106" s="78"/>
      <c r="C106" s="38">
        <v>9.4</v>
      </c>
      <c r="D106" s="39">
        <v>350</v>
      </c>
      <c r="E106" s="38">
        <v>41.9</v>
      </c>
      <c r="F106" s="41">
        <v>0.00137037037037037</v>
      </c>
      <c r="G106" s="88">
        <f>SUM(C107:F107)</f>
        <v>468</v>
      </c>
      <c r="H106" s="72">
        <f>RANK(G106,Egyéni!$E$3:$E$324)</f>
        <v>5</v>
      </c>
      <c r="I106" s="91"/>
      <c r="L106"/>
    </row>
    <row r="107" spans="1:12" ht="12.75" customHeight="1">
      <c r="A107" s="77"/>
      <c r="B107" s="79"/>
      <c r="C107" s="4">
        <f>IF(C106&lt;6.21,0,VLOOKUP(C106,rfut,5,TRUE))</f>
        <v>143</v>
      </c>
      <c r="D107" s="4">
        <f>IF(D106&lt;179,0,VLOOKUP(D106,távol,4,TRUE))</f>
        <v>74</v>
      </c>
      <c r="E107" s="4">
        <f>IF(E106&lt;4,0,VLOOKUP(E106,kisl,2,TRUE))</f>
        <v>109</v>
      </c>
      <c r="F107" s="4">
        <f>IF(F106&lt;fiú!$D$2,0,VLOOKUP(F106,hfut,3,TRUE))</f>
        <v>142</v>
      </c>
      <c r="G107" s="89"/>
      <c r="H107" s="72"/>
      <c r="I107" s="91"/>
      <c r="L107"/>
    </row>
    <row r="108" spans="1:12" ht="12.75" customHeight="1">
      <c r="A108" s="77" t="s">
        <v>222</v>
      </c>
      <c r="B108" s="78"/>
      <c r="C108" s="38">
        <v>10.9</v>
      </c>
      <c r="D108" s="39">
        <v>288</v>
      </c>
      <c r="E108" s="38">
        <v>32.4</v>
      </c>
      <c r="F108" s="41">
        <v>0.00184375</v>
      </c>
      <c r="G108" s="88">
        <f>SUM(C109:F109)</f>
        <v>238</v>
      </c>
      <c r="H108" s="72">
        <f>RANK(G108,Egyéni!$E$3:$E$324)</f>
        <v>25</v>
      </c>
      <c r="I108" s="91"/>
      <c r="L108"/>
    </row>
    <row r="109" spans="1:12" ht="12.75" customHeight="1">
      <c r="A109" s="77"/>
      <c r="B109" s="79"/>
      <c r="C109" s="4">
        <f>IF(C108&lt;6.21,0,VLOOKUP(C108,rfut,5,TRUE))</f>
        <v>82</v>
      </c>
      <c r="D109" s="4">
        <f>IF(D108&lt;179,0,VLOOKUP(D108,távol,4,TRUE))</f>
        <v>46</v>
      </c>
      <c r="E109" s="4">
        <f>IF(E108&lt;4,0,VLOOKUP(E108,kisl,2,TRUE))</f>
        <v>80</v>
      </c>
      <c r="F109" s="4">
        <f>IF(F108&lt;fiú!$D$2,0,VLOOKUP(F108,hfut,3,TRUE))</f>
        <v>30</v>
      </c>
      <c r="G109" s="89"/>
      <c r="H109" s="72"/>
      <c r="I109" s="91"/>
      <c r="L109"/>
    </row>
    <row r="110" spans="1:12" ht="12.75" customHeight="1">
      <c r="A110" s="77" t="s">
        <v>223</v>
      </c>
      <c r="B110" s="78"/>
      <c r="C110" s="38">
        <v>10.7</v>
      </c>
      <c r="D110" s="39">
        <v>345</v>
      </c>
      <c r="E110" s="38">
        <v>27.7</v>
      </c>
      <c r="F110" s="41">
        <v>0.0015474537037037039</v>
      </c>
      <c r="G110" s="80">
        <f>SUM(C111:F111)</f>
        <v>324</v>
      </c>
      <c r="H110" s="72">
        <f>RANK(G110,Egyéni!$E$3:$E$324)</f>
        <v>23</v>
      </c>
      <c r="I110" s="91"/>
      <c r="L110"/>
    </row>
    <row r="111" spans="1:12" ht="12.75" customHeight="1">
      <c r="A111" s="77"/>
      <c r="B111" s="79"/>
      <c r="C111" s="4">
        <f>IF(C110&lt;6.21,0,VLOOKUP(C110,rfut,5,TRUE))</f>
        <v>90</v>
      </c>
      <c r="D111" s="4">
        <f>IF(D110&lt;179,0,VLOOKUP(D110,távol,4,TRUE))</f>
        <v>72</v>
      </c>
      <c r="E111" s="4">
        <f>IF(E110&lt;4,0,VLOOKUP(E110,kisl,2,TRUE))</f>
        <v>66</v>
      </c>
      <c r="F111" s="4">
        <f>IF(F110&lt;fiú!$D$2,0,VLOOKUP(F110,hfut,3,TRUE))</f>
        <v>96</v>
      </c>
      <c r="G111" s="81"/>
      <c r="H111" s="72"/>
      <c r="I111" s="91"/>
      <c r="L111"/>
    </row>
    <row r="112" spans="1:12" ht="12.75" customHeight="1">
      <c r="A112" s="77" t="s">
        <v>224</v>
      </c>
      <c r="B112" s="93"/>
      <c r="C112" s="38">
        <v>11.5</v>
      </c>
      <c r="D112" s="39">
        <v>252</v>
      </c>
      <c r="E112" s="38">
        <v>29.2</v>
      </c>
      <c r="F112" s="41">
        <v>0.0024548611111111112</v>
      </c>
      <c r="G112" s="88">
        <f>SUM(C113:F113)</f>
        <v>160</v>
      </c>
      <c r="H112" s="72">
        <f>RANK(G112,Egyéni!$E$3:$E$324)</f>
        <v>26</v>
      </c>
      <c r="I112" s="91"/>
      <c r="L112"/>
    </row>
    <row r="113" spans="1:12" ht="12.75" customHeight="1" thickBot="1">
      <c r="A113" s="85"/>
      <c r="B113" s="94"/>
      <c r="C113" s="5">
        <f>IF(C112&lt;6.21,0,VLOOKUP(C112,rfut,5,TRUE))</f>
        <v>60</v>
      </c>
      <c r="D113" s="5">
        <f>IF(D112&lt;179,0,VLOOKUP(D112,távol,4,TRUE))</f>
        <v>30</v>
      </c>
      <c r="E113" s="5">
        <f>IF(E112&lt;4,0,VLOOKUP(E112,kisl,2,TRUE))</f>
        <v>70</v>
      </c>
      <c r="F113" s="5">
        <f>IF(F112&lt;fiú!$D$2,0,VLOOKUP(F112,hfut,3,TRUE))</f>
        <v>0</v>
      </c>
      <c r="G113" s="95"/>
      <c r="H113" s="73"/>
      <c r="I113" s="92"/>
      <c r="L113"/>
    </row>
    <row r="114" ht="12.75" customHeight="1" thickTop="1">
      <c r="L114"/>
    </row>
    <row r="115" ht="12.75" customHeight="1" thickBot="1">
      <c r="L115"/>
    </row>
    <row r="116" spans="1:12" ht="27" customHeight="1" thickTop="1">
      <c r="A116" s="82"/>
      <c r="B116" s="83"/>
      <c r="C116" s="83"/>
      <c r="D116" s="83"/>
      <c r="E116" s="83"/>
      <c r="F116" s="83"/>
      <c r="G116" s="84"/>
      <c r="H116" s="74" t="s">
        <v>164</v>
      </c>
      <c r="I116" s="70">
        <f>RANK(I118,Csapat!$C$2:$C$24)</f>
        <v>5</v>
      </c>
      <c r="L116"/>
    </row>
    <row r="117" spans="1:12" ht="12.75" customHeight="1">
      <c r="A117" s="2" t="s">
        <v>1</v>
      </c>
      <c r="B117" s="18" t="s">
        <v>86</v>
      </c>
      <c r="C117" s="3" t="s">
        <v>92</v>
      </c>
      <c r="D117" s="3" t="s">
        <v>82</v>
      </c>
      <c r="E117" s="3" t="s">
        <v>84</v>
      </c>
      <c r="F117" s="3" t="s">
        <v>91</v>
      </c>
      <c r="G117" s="3" t="s">
        <v>0</v>
      </c>
      <c r="H117" s="75"/>
      <c r="I117" s="71"/>
      <c r="L117"/>
    </row>
    <row r="118" spans="1:12" ht="12.75" customHeight="1">
      <c r="A118" s="77"/>
      <c r="B118" s="78"/>
      <c r="C118" s="38"/>
      <c r="D118" s="39"/>
      <c r="E118" s="38"/>
      <c r="F118" s="40"/>
      <c r="G118" s="88">
        <f>SUM(C119:F119)</f>
        <v>0</v>
      </c>
      <c r="H118" s="72">
        <f>RANK(G118,Egyéni!$E$3:$E$324)</f>
        <v>27</v>
      </c>
      <c r="I118" s="90">
        <f>SUM(G118:G129)-MIN(G118:G129)</f>
        <v>0</v>
      </c>
      <c r="L118"/>
    </row>
    <row r="119" spans="1:12" ht="13.5" customHeight="1">
      <c r="A119" s="77"/>
      <c r="B119" s="79"/>
      <c r="C119" s="4">
        <f>IF(C118&lt;6.21,0,VLOOKUP(C118,rfut,5,TRUE))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IF(F118&lt;fiú!$D$2,0,VLOOKUP(F118,hfut,3,TRUE))</f>
        <v>0</v>
      </c>
      <c r="G119" s="89"/>
      <c r="H119" s="72"/>
      <c r="I119" s="91"/>
      <c r="L119"/>
    </row>
    <row r="120" spans="1:12" ht="12.75" customHeight="1">
      <c r="A120" s="77"/>
      <c r="B120" s="78"/>
      <c r="C120" s="38"/>
      <c r="D120" s="39"/>
      <c r="E120" s="38"/>
      <c r="F120" s="41"/>
      <c r="G120" s="88">
        <f>SUM(C121:F121)</f>
        <v>0</v>
      </c>
      <c r="H120" s="72">
        <f>RANK(G120,Egyéni!$E$3:$E$324)</f>
        <v>27</v>
      </c>
      <c r="I120" s="91"/>
      <c r="L120"/>
    </row>
    <row r="121" spans="1:12" ht="12.75" customHeight="1">
      <c r="A121" s="77"/>
      <c r="B121" s="79"/>
      <c r="C121" s="4">
        <f>IF(C120&lt;6.21,0,VLOOKUP(C120,rfut,5,TRUE))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IF(F120&lt;fiú!$D$2,0,VLOOKUP(F120,hfut,3,TRUE))</f>
        <v>0</v>
      </c>
      <c r="G121" s="89"/>
      <c r="H121" s="72"/>
      <c r="I121" s="91"/>
      <c r="L121"/>
    </row>
    <row r="122" spans="1:12" ht="12.75" customHeight="1">
      <c r="A122" s="77"/>
      <c r="B122" s="78"/>
      <c r="C122" s="38"/>
      <c r="D122" s="39"/>
      <c r="E122" s="38"/>
      <c r="F122" s="41"/>
      <c r="G122" s="88">
        <f>SUM(C123:F123)</f>
        <v>0</v>
      </c>
      <c r="H122" s="72">
        <f>RANK(G122,Egyéni!$E$3:$E$324)</f>
        <v>27</v>
      </c>
      <c r="I122" s="91"/>
      <c r="L122"/>
    </row>
    <row r="123" spans="1:12" ht="12.75" customHeight="1">
      <c r="A123" s="77"/>
      <c r="B123" s="79"/>
      <c r="C123" s="4">
        <f>IF(C122&lt;6.21,0,VLOOKUP(C122,rfut,5,TRUE))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IF(F122&lt;fiú!$D$2,0,VLOOKUP(F122,hfut,3,TRUE))</f>
        <v>0</v>
      </c>
      <c r="G123" s="89"/>
      <c r="H123" s="72"/>
      <c r="I123" s="91"/>
      <c r="L123"/>
    </row>
    <row r="124" spans="1:12" ht="12.75" customHeight="1">
      <c r="A124" s="77"/>
      <c r="B124" s="78"/>
      <c r="C124" s="38"/>
      <c r="D124" s="39"/>
      <c r="E124" s="38"/>
      <c r="F124" s="41"/>
      <c r="G124" s="88">
        <f>SUM(C125:F125)</f>
        <v>0</v>
      </c>
      <c r="H124" s="72">
        <f>RANK(G124,Egyéni!$E$3:$E$324)</f>
        <v>27</v>
      </c>
      <c r="I124" s="91"/>
      <c r="L124"/>
    </row>
    <row r="125" spans="1:12" ht="12.75" customHeight="1">
      <c r="A125" s="77"/>
      <c r="B125" s="79"/>
      <c r="C125" s="4">
        <f>IF(C124&lt;6.21,0,VLOOKUP(C124,rfut,5,TRUE))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IF(F124&lt;fiú!$D$2,0,VLOOKUP(F124,hfut,3,TRUE))</f>
        <v>0</v>
      </c>
      <c r="G125" s="89"/>
      <c r="H125" s="72"/>
      <c r="I125" s="91"/>
      <c r="L125"/>
    </row>
    <row r="126" spans="1:12" ht="12.75" customHeight="1">
      <c r="A126" s="77"/>
      <c r="B126" s="78"/>
      <c r="C126" s="38"/>
      <c r="D126" s="39"/>
      <c r="E126" s="38"/>
      <c r="F126" s="41"/>
      <c r="G126" s="80">
        <f>SUM(C127:F127)</f>
        <v>0</v>
      </c>
      <c r="H126" s="72">
        <f>RANK(G126,Egyéni!$E$3:$E$324)</f>
        <v>27</v>
      </c>
      <c r="I126" s="91"/>
      <c r="L126"/>
    </row>
    <row r="127" spans="1:12" ht="12.75" customHeight="1">
      <c r="A127" s="77"/>
      <c r="B127" s="79"/>
      <c r="C127" s="4">
        <f>IF(C126&lt;6.21,0,VLOOKUP(C126,rfut,5,TRUE))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IF(F126&lt;fiú!$D$2,0,VLOOKUP(F126,hfut,3,TRUE))</f>
        <v>0</v>
      </c>
      <c r="G127" s="81"/>
      <c r="H127" s="72"/>
      <c r="I127" s="91"/>
      <c r="L127"/>
    </row>
    <row r="128" spans="1:12" ht="12.75" customHeight="1">
      <c r="A128" s="77"/>
      <c r="B128" s="93"/>
      <c r="C128" s="38"/>
      <c r="D128" s="39"/>
      <c r="E128" s="38"/>
      <c r="F128" s="41"/>
      <c r="G128" s="88">
        <f>SUM(C129:F129)</f>
        <v>0</v>
      </c>
      <c r="H128" s="72">
        <f>RANK(G128,Egyéni!$E$3:$E$324)</f>
        <v>27</v>
      </c>
      <c r="I128" s="91"/>
      <c r="L128"/>
    </row>
    <row r="129" spans="1:12" ht="12.75" customHeight="1" thickBot="1">
      <c r="A129" s="85"/>
      <c r="B129" s="94"/>
      <c r="C129" s="5">
        <f>IF(C128&lt;6.21,0,VLOOKUP(C128,rfut,5,TRUE))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IF(F128&lt;fiú!$D$2,0,VLOOKUP(F128,hfut,3,TRUE))</f>
        <v>0</v>
      </c>
      <c r="G129" s="95"/>
      <c r="H129" s="73"/>
      <c r="I129" s="92"/>
      <c r="L129"/>
    </row>
    <row r="130" spans="3:12" ht="12.75" customHeight="1" thickTop="1">
      <c r="C130" s="53"/>
      <c r="L130"/>
    </row>
    <row r="131" ht="12.75" customHeight="1" thickBot="1">
      <c r="L131"/>
    </row>
    <row r="132" spans="1:12" ht="27" customHeight="1" thickTop="1">
      <c r="A132" s="82"/>
      <c r="B132" s="83"/>
      <c r="C132" s="83"/>
      <c r="D132" s="83"/>
      <c r="E132" s="83"/>
      <c r="F132" s="83"/>
      <c r="G132" s="84"/>
      <c r="H132" s="74" t="s">
        <v>164</v>
      </c>
      <c r="I132" s="70">
        <f>RANK(I134,Csapat!$C$2:$C$24)</f>
        <v>5</v>
      </c>
      <c r="L132"/>
    </row>
    <row r="133" spans="1:12" ht="13.5" customHeight="1">
      <c r="A133" s="2" t="s">
        <v>1</v>
      </c>
      <c r="B133" s="18" t="s">
        <v>86</v>
      </c>
      <c r="C133" s="3" t="s">
        <v>92</v>
      </c>
      <c r="D133" s="3" t="s">
        <v>82</v>
      </c>
      <c r="E133" s="3" t="s">
        <v>84</v>
      </c>
      <c r="F133" s="3" t="s">
        <v>91</v>
      </c>
      <c r="G133" s="3" t="s">
        <v>0</v>
      </c>
      <c r="H133" s="75"/>
      <c r="I133" s="71"/>
      <c r="L133"/>
    </row>
    <row r="134" spans="1:12" ht="12.75" customHeight="1">
      <c r="A134" s="77"/>
      <c r="B134" s="78"/>
      <c r="C134" s="38"/>
      <c r="D134" s="39"/>
      <c r="E134" s="38"/>
      <c r="F134" s="40"/>
      <c r="G134" s="88">
        <f>SUM(C135:F135)</f>
        <v>0</v>
      </c>
      <c r="H134" s="72">
        <f>RANK(G134,Egyéni!$E$3:$E$324)</f>
        <v>27</v>
      </c>
      <c r="I134" s="90">
        <f>SUM(G134:G145)-MIN(G134:G145)</f>
        <v>0</v>
      </c>
      <c r="L134"/>
    </row>
    <row r="135" spans="1:12" ht="12.75" customHeight="1">
      <c r="A135" s="77"/>
      <c r="B135" s="79"/>
      <c r="C135" s="4">
        <f>IF(C134&lt;6.21,0,VLOOKUP(C134,rfut,5,TRUE))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IF(F134&lt;fiú!$D$2,0,VLOOKUP(F134,hfut,3,TRUE))</f>
        <v>0</v>
      </c>
      <c r="G135" s="89"/>
      <c r="H135" s="72"/>
      <c r="I135" s="91"/>
      <c r="L135"/>
    </row>
    <row r="136" spans="1:12" ht="12.75" customHeight="1">
      <c r="A136" s="77"/>
      <c r="B136" s="78"/>
      <c r="C136" s="38"/>
      <c r="D136" s="39"/>
      <c r="E136" s="38"/>
      <c r="F136" s="41"/>
      <c r="G136" s="88">
        <f>SUM(C137:F137)</f>
        <v>0</v>
      </c>
      <c r="H136" s="72">
        <f>RANK(G136,Egyéni!$E$3:$E$324)</f>
        <v>27</v>
      </c>
      <c r="I136" s="91"/>
      <c r="L136"/>
    </row>
    <row r="137" spans="1:12" ht="12.75" customHeight="1">
      <c r="A137" s="77"/>
      <c r="B137" s="79"/>
      <c r="C137" s="4">
        <f>IF(C136&lt;6.21,0,VLOOKUP(C136,rfut,5,TRUE))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IF(F136&lt;fiú!$D$2,0,VLOOKUP(F136,hfut,3,TRUE))</f>
        <v>0</v>
      </c>
      <c r="G137" s="89"/>
      <c r="H137" s="72"/>
      <c r="I137" s="91"/>
      <c r="L137"/>
    </row>
    <row r="138" spans="1:12" ht="12.75" customHeight="1">
      <c r="A138" s="77"/>
      <c r="B138" s="78"/>
      <c r="C138" s="38"/>
      <c r="D138" s="39"/>
      <c r="E138" s="38"/>
      <c r="F138" s="41"/>
      <c r="G138" s="88">
        <f>SUM(C139:F139)</f>
        <v>0</v>
      </c>
      <c r="H138" s="72">
        <f>RANK(G138,Egyéni!$E$3:$E$324)</f>
        <v>27</v>
      </c>
      <c r="I138" s="91"/>
      <c r="L138"/>
    </row>
    <row r="139" spans="1:12" ht="12.75" customHeight="1">
      <c r="A139" s="77"/>
      <c r="B139" s="79"/>
      <c r="C139" s="4">
        <f>IF(C138&lt;6.21,0,VLOOKUP(C138,rfut,5,TRUE))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IF(F138&lt;fiú!$D$2,0,VLOOKUP(F138,hfut,3,TRUE))</f>
        <v>0</v>
      </c>
      <c r="G139" s="89"/>
      <c r="H139" s="72"/>
      <c r="I139" s="91"/>
      <c r="L139"/>
    </row>
    <row r="140" spans="1:12" ht="12.75" customHeight="1">
      <c r="A140" s="77"/>
      <c r="B140" s="78"/>
      <c r="C140" s="38"/>
      <c r="D140" s="39"/>
      <c r="E140" s="38"/>
      <c r="F140" s="41"/>
      <c r="G140" s="88">
        <f>SUM(C141:F141)</f>
        <v>0</v>
      </c>
      <c r="H140" s="72">
        <f>RANK(G140,Egyéni!$E$3:$E$324)</f>
        <v>27</v>
      </c>
      <c r="I140" s="91"/>
      <c r="L140"/>
    </row>
    <row r="141" spans="1:12" ht="12.75" customHeight="1">
      <c r="A141" s="77"/>
      <c r="B141" s="79"/>
      <c r="C141" s="4">
        <f>IF(C140&lt;6.21,0,VLOOKUP(C140,rfut,5,TRUE))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IF(F140&lt;fiú!$D$2,0,VLOOKUP(F140,hfut,3,TRUE))</f>
        <v>0</v>
      </c>
      <c r="G141" s="89"/>
      <c r="H141" s="72"/>
      <c r="I141" s="91"/>
      <c r="L141"/>
    </row>
    <row r="142" spans="1:12" ht="12.75" customHeight="1">
      <c r="A142" s="77"/>
      <c r="B142" s="78"/>
      <c r="C142" s="38"/>
      <c r="D142" s="39"/>
      <c r="E142" s="38"/>
      <c r="F142" s="41"/>
      <c r="G142" s="80">
        <f>SUM(C143:F143)</f>
        <v>0</v>
      </c>
      <c r="H142" s="72">
        <f>RANK(G142,Egyéni!$E$3:$E$324)</f>
        <v>27</v>
      </c>
      <c r="I142" s="91"/>
      <c r="L142"/>
    </row>
    <row r="143" spans="1:12" ht="12.75" customHeight="1">
      <c r="A143" s="77"/>
      <c r="B143" s="79"/>
      <c r="C143" s="4">
        <f>IF(C142&lt;6.21,0,VLOOKUP(C142,rfut,5,TRUE))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IF(F142&lt;fiú!$D$2,0,VLOOKUP(F142,hfut,3,TRUE))</f>
        <v>0</v>
      </c>
      <c r="G143" s="81"/>
      <c r="H143" s="72"/>
      <c r="I143" s="91"/>
      <c r="L143"/>
    </row>
    <row r="144" spans="1:12" ht="12.75" customHeight="1">
      <c r="A144" s="77"/>
      <c r="B144" s="51"/>
      <c r="C144" s="38"/>
      <c r="D144" s="39"/>
      <c r="E144" s="38"/>
      <c r="F144" s="41"/>
      <c r="G144" s="88">
        <f>SUM(C145:F145)</f>
        <v>0</v>
      </c>
      <c r="H144" s="72">
        <f>RANK(G144,Egyéni!$E$3:$E$324)</f>
        <v>27</v>
      </c>
      <c r="I144" s="91"/>
      <c r="L144"/>
    </row>
    <row r="145" spans="1:12" ht="12.75" customHeight="1" thickBot="1">
      <c r="A145" s="85"/>
      <c r="B145" s="52"/>
      <c r="C145" s="5">
        <f>IF(C144&lt;6.21,0,VLOOKUP(C144,rfut,5,TRUE))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IF(F144&lt;fiú!$D$2,0,VLOOKUP(F144,hfut,3,TRUE))</f>
        <v>0</v>
      </c>
      <c r="G145" s="95"/>
      <c r="H145" s="73"/>
      <c r="I145" s="92"/>
      <c r="L145"/>
    </row>
    <row r="146" ht="12.75" customHeight="1" thickTop="1">
      <c r="L146"/>
    </row>
    <row r="147" ht="13.5" customHeight="1" thickBot="1">
      <c r="L147"/>
    </row>
    <row r="148" spans="1:12" ht="26.25" customHeight="1" thickTop="1">
      <c r="A148" s="82"/>
      <c r="B148" s="83"/>
      <c r="C148" s="83"/>
      <c r="D148" s="83"/>
      <c r="E148" s="83"/>
      <c r="F148" s="83"/>
      <c r="G148" s="84"/>
      <c r="H148" s="74" t="s">
        <v>164</v>
      </c>
      <c r="I148" s="70">
        <f>RANK(I150,Csapat!$C$2:$C$24)</f>
        <v>5</v>
      </c>
      <c r="L148"/>
    </row>
    <row r="149" spans="1:12" ht="12.75" customHeight="1">
      <c r="A149" s="2" t="s">
        <v>1</v>
      </c>
      <c r="B149" s="18" t="s">
        <v>86</v>
      </c>
      <c r="C149" s="3" t="s">
        <v>92</v>
      </c>
      <c r="D149" s="3" t="s">
        <v>82</v>
      </c>
      <c r="E149" s="3" t="s">
        <v>84</v>
      </c>
      <c r="F149" s="3" t="s">
        <v>91</v>
      </c>
      <c r="G149" s="3" t="s">
        <v>0</v>
      </c>
      <c r="H149" s="75"/>
      <c r="I149" s="71"/>
      <c r="L149"/>
    </row>
    <row r="150" spans="1:12" ht="12.75" customHeight="1">
      <c r="A150" s="77"/>
      <c r="B150" s="78"/>
      <c r="C150" s="38"/>
      <c r="D150" s="39"/>
      <c r="E150" s="38"/>
      <c r="F150" s="40"/>
      <c r="G150" s="88">
        <f>SUM(C151:F151)</f>
        <v>0</v>
      </c>
      <c r="H150" s="72">
        <f>RANK(G150,Egyéni!$E$3:$E$324)</f>
        <v>27</v>
      </c>
      <c r="I150" s="90">
        <f>SUM(G150:G161)-MIN(G150:G161)</f>
        <v>0</v>
      </c>
      <c r="L150"/>
    </row>
    <row r="151" spans="1:12" ht="12.75" customHeight="1">
      <c r="A151" s="77"/>
      <c r="B151" s="79"/>
      <c r="C151" s="4">
        <f>IF(C150&lt;6.21,0,VLOOKUP(C150,rfut,5,TRUE))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IF(F150&lt;fiú!$D$2,0,VLOOKUP(F150,hfut,3,TRUE))</f>
        <v>0</v>
      </c>
      <c r="G151" s="89"/>
      <c r="H151" s="72"/>
      <c r="I151" s="91"/>
      <c r="L151"/>
    </row>
    <row r="152" spans="1:12" ht="12.75" customHeight="1">
      <c r="A152" s="77"/>
      <c r="B152" s="78"/>
      <c r="C152" s="38"/>
      <c r="D152" s="39"/>
      <c r="E152" s="38"/>
      <c r="F152" s="41"/>
      <c r="G152" s="88">
        <f>SUM(C153:F153)</f>
        <v>0</v>
      </c>
      <c r="H152" s="72">
        <f>RANK(G152,Egyéni!$E$3:$E$324)</f>
        <v>27</v>
      </c>
      <c r="I152" s="91"/>
      <c r="L152"/>
    </row>
    <row r="153" spans="1:12" ht="12.75" customHeight="1">
      <c r="A153" s="77"/>
      <c r="B153" s="79"/>
      <c r="C153" s="4">
        <f>IF(C152&lt;6.21,0,VLOOKUP(C152,rfut,5,TRUE))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IF(F152&lt;fiú!$D$2,0,VLOOKUP(F152,hfut,3,TRUE))</f>
        <v>0</v>
      </c>
      <c r="G153" s="89"/>
      <c r="H153" s="72"/>
      <c r="I153" s="91"/>
      <c r="L153"/>
    </row>
    <row r="154" spans="1:12" ht="12.75" customHeight="1">
      <c r="A154" s="77"/>
      <c r="B154" s="78"/>
      <c r="C154" s="38"/>
      <c r="D154" s="39"/>
      <c r="E154" s="38"/>
      <c r="F154" s="41"/>
      <c r="G154" s="88">
        <f>SUM(C155:F155)</f>
        <v>0</v>
      </c>
      <c r="H154" s="72">
        <f>RANK(G154,Egyéni!$E$3:$E$324)</f>
        <v>27</v>
      </c>
      <c r="I154" s="91"/>
      <c r="L154"/>
    </row>
    <row r="155" spans="1:12" ht="12.75" customHeight="1">
      <c r="A155" s="77"/>
      <c r="B155" s="79"/>
      <c r="C155" s="4">
        <f>IF(C154&lt;6.21,0,VLOOKUP(C154,rfut,5,TRUE))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IF(F154&lt;fiú!$D$2,0,VLOOKUP(F154,hfut,3,TRUE))</f>
        <v>0</v>
      </c>
      <c r="G155" s="89"/>
      <c r="H155" s="72"/>
      <c r="I155" s="91"/>
      <c r="L155"/>
    </row>
    <row r="156" spans="1:12" ht="12.75" customHeight="1">
      <c r="A156" s="77"/>
      <c r="B156" s="78"/>
      <c r="C156" s="38"/>
      <c r="D156" s="39"/>
      <c r="E156" s="38"/>
      <c r="F156" s="41"/>
      <c r="G156" s="88">
        <f>SUM(C157:F157)</f>
        <v>0</v>
      </c>
      <c r="H156" s="72">
        <f>RANK(G156,Egyéni!$E$3:$E$324)</f>
        <v>27</v>
      </c>
      <c r="I156" s="91"/>
      <c r="L156"/>
    </row>
    <row r="157" spans="1:12" ht="12.75" customHeight="1">
      <c r="A157" s="77"/>
      <c r="B157" s="79"/>
      <c r="C157" s="4">
        <f>IF(C156&lt;6.21,0,VLOOKUP(C156,rfut,5,TRUE))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IF(F156&lt;fiú!$D$2,0,VLOOKUP(F156,hfut,3,TRUE))</f>
        <v>0</v>
      </c>
      <c r="G157" s="89"/>
      <c r="H157" s="72"/>
      <c r="I157" s="91"/>
      <c r="L157"/>
    </row>
    <row r="158" spans="1:12" ht="12.75" customHeight="1">
      <c r="A158" s="77"/>
      <c r="B158" s="78"/>
      <c r="C158" s="38"/>
      <c r="D158" s="39"/>
      <c r="E158" s="38"/>
      <c r="F158" s="41"/>
      <c r="G158" s="80">
        <f>SUM(C159:F159)</f>
        <v>0</v>
      </c>
      <c r="H158" s="72">
        <f>RANK(G158,Egyéni!$E$3:$E$324)</f>
        <v>27</v>
      </c>
      <c r="I158" s="91"/>
      <c r="L158"/>
    </row>
    <row r="159" spans="1:12" ht="12.75" customHeight="1">
      <c r="A159" s="77"/>
      <c r="B159" s="79"/>
      <c r="C159" s="4">
        <f>IF(C158&lt;6.21,0,VLOOKUP(C158,rfut,5,TRUE))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IF(F158&lt;fiú!$D$2,0,VLOOKUP(F158,hfut,3,TRUE))</f>
        <v>0</v>
      </c>
      <c r="G159" s="81"/>
      <c r="H159" s="72"/>
      <c r="I159" s="91"/>
      <c r="L159"/>
    </row>
    <row r="160" spans="1:12" ht="12.75" customHeight="1">
      <c r="A160" s="77"/>
      <c r="B160" s="93"/>
      <c r="C160" s="38"/>
      <c r="D160" s="39"/>
      <c r="E160" s="38"/>
      <c r="F160" s="41"/>
      <c r="G160" s="88">
        <f>SUM(C161:F161)</f>
        <v>0</v>
      </c>
      <c r="H160" s="72">
        <f>RANK(G160,Egyéni!$E$3:$E$324)</f>
        <v>27</v>
      </c>
      <c r="I160" s="91"/>
      <c r="L160"/>
    </row>
    <row r="161" spans="1:12" ht="13.5" customHeight="1" thickBot="1">
      <c r="A161" s="85"/>
      <c r="B161" s="94"/>
      <c r="C161" s="5">
        <f>IF(C160&lt;6.21,0,VLOOKUP(C160,rfut,5,TRUE))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IF(F160&lt;fiú!$D$2,0,VLOOKUP(F160,hfut,3,TRUE))</f>
        <v>0</v>
      </c>
      <c r="G161" s="95"/>
      <c r="H161" s="73"/>
      <c r="I161" s="92"/>
      <c r="L161"/>
    </row>
    <row r="162" ht="13.5" thickTop="1">
      <c r="L162"/>
    </row>
    <row r="163" ht="13.5" thickBot="1">
      <c r="L163"/>
    </row>
    <row r="164" spans="1:12" ht="26.25" customHeight="1" thickTop="1">
      <c r="A164" s="82"/>
      <c r="B164" s="83"/>
      <c r="C164" s="83"/>
      <c r="D164" s="83"/>
      <c r="E164" s="83"/>
      <c r="F164" s="83"/>
      <c r="G164" s="84"/>
      <c r="H164" s="74" t="s">
        <v>164</v>
      </c>
      <c r="I164" s="70">
        <f>RANK(I166,Csapat!$C$2:$C$24)</f>
        <v>5</v>
      </c>
      <c r="L164"/>
    </row>
    <row r="165" spans="1:12" ht="12.75" customHeight="1">
      <c r="A165" s="2" t="s">
        <v>1</v>
      </c>
      <c r="B165" s="18" t="s">
        <v>86</v>
      </c>
      <c r="C165" s="3" t="s">
        <v>92</v>
      </c>
      <c r="D165" s="3" t="s">
        <v>82</v>
      </c>
      <c r="E165" s="3" t="s">
        <v>84</v>
      </c>
      <c r="F165" s="3" t="s">
        <v>91</v>
      </c>
      <c r="G165" s="3" t="s">
        <v>0</v>
      </c>
      <c r="H165" s="75"/>
      <c r="I165" s="71"/>
      <c r="L165"/>
    </row>
    <row r="166" spans="1:12" ht="12.75" customHeight="1">
      <c r="A166" s="77"/>
      <c r="B166" s="78"/>
      <c r="C166" s="38"/>
      <c r="D166" s="39"/>
      <c r="E166" s="38"/>
      <c r="F166" s="40"/>
      <c r="G166" s="88">
        <f>SUM(C167:F167)</f>
        <v>0</v>
      </c>
      <c r="H166" s="72">
        <f>RANK(G166,Egyéni!$E$3:$E$324)</f>
        <v>27</v>
      </c>
      <c r="I166" s="90">
        <f>SUM(G166:G177)-MIN(G166:G177)</f>
        <v>0</v>
      </c>
      <c r="L166"/>
    </row>
    <row r="167" spans="1:12" ht="12.75" customHeight="1">
      <c r="A167" s="77"/>
      <c r="B167" s="79"/>
      <c r="C167" s="4">
        <f>IF(C166&lt;6.21,0,VLOOKUP(C166,rfut,5,TRUE))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IF(F166&lt;fiú!$D$2,0,VLOOKUP(F166,hfut,3,TRUE))</f>
        <v>0</v>
      </c>
      <c r="G167" s="89"/>
      <c r="H167" s="72"/>
      <c r="I167" s="91"/>
      <c r="L167"/>
    </row>
    <row r="168" spans="1:12" ht="12.75" customHeight="1">
      <c r="A168" s="77"/>
      <c r="B168" s="78"/>
      <c r="C168" s="38"/>
      <c r="D168" s="39"/>
      <c r="E168" s="38"/>
      <c r="F168" s="41"/>
      <c r="G168" s="88">
        <f>SUM(C169:F169)</f>
        <v>0</v>
      </c>
      <c r="H168" s="72">
        <f>RANK(G168,Egyéni!$E$3:$E$324)</f>
        <v>27</v>
      </c>
      <c r="I168" s="91"/>
      <c r="L168"/>
    </row>
    <row r="169" spans="1:12" ht="12.75" customHeight="1">
      <c r="A169" s="77"/>
      <c r="B169" s="79"/>
      <c r="C169" s="4">
        <f>IF(C168&lt;6.21,0,VLOOKUP(C168,rfut,5,TRUE))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IF(F168&lt;fiú!$D$2,0,VLOOKUP(F168,hfut,3,TRUE))</f>
        <v>0</v>
      </c>
      <c r="G169" s="89"/>
      <c r="H169" s="72"/>
      <c r="I169" s="91"/>
      <c r="L169"/>
    </row>
    <row r="170" spans="1:12" ht="12.75" customHeight="1">
      <c r="A170" s="77"/>
      <c r="B170" s="78"/>
      <c r="C170" s="38"/>
      <c r="D170" s="39"/>
      <c r="E170" s="38"/>
      <c r="F170" s="41"/>
      <c r="G170" s="88">
        <f>SUM(C171:F171)</f>
        <v>0</v>
      </c>
      <c r="H170" s="72">
        <f>RANK(G170,Egyéni!$E$3:$E$324)</f>
        <v>27</v>
      </c>
      <c r="I170" s="91"/>
      <c r="L170"/>
    </row>
    <row r="171" spans="1:12" ht="12.75" customHeight="1">
      <c r="A171" s="77"/>
      <c r="B171" s="79"/>
      <c r="C171" s="4">
        <f>IF(C170&lt;6.21,0,VLOOKUP(C170,rfut,5,TRUE))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IF(F170&lt;fiú!$D$2,0,VLOOKUP(F170,hfut,3,TRUE))</f>
        <v>0</v>
      </c>
      <c r="G171" s="89"/>
      <c r="H171" s="72"/>
      <c r="I171" s="91"/>
      <c r="L171"/>
    </row>
    <row r="172" spans="1:12" ht="12.75" customHeight="1">
      <c r="A172" s="77"/>
      <c r="B172" s="78"/>
      <c r="C172" s="38"/>
      <c r="D172" s="39"/>
      <c r="E172" s="38"/>
      <c r="F172" s="41"/>
      <c r="G172" s="88">
        <f>SUM(C173:F173)</f>
        <v>0</v>
      </c>
      <c r="H172" s="72">
        <f>RANK(G172,Egyéni!$E$3:$E$324)</f>
        <v>27</v>
      </c>
      <c r="I172" s="91"/>
      <c r="L172"/>
    </row>
    <row r="173" spans="1:12" ht="12.75" customHeight="1">
      <c r="A173" s="77"/>
      <c r="B173" s="79"/>
      <c r="C173" s="4">
        <f>IF(C172&lt;6.21,0,VLOOKUP(C172,rfut,5,TRUE))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IF(F172&lt;fiú!$D$2,0,VLOOKUP(F172,hfut,3,TRUE))</f>
        <v>0</v>
      </c>
      <c r="G173" s="89"/>
      <c r="H173" s="72"/>
      <c r="I173" s="91"/>
      <c r="L173"/>
    </row>
    <row r="174" spans="1:12" ht="12.75" customHeight="1">
      <c r="A174" s="77"/>
      <c r="B174" s="78"/>
      <c r="C174" s="38"/>
      <c r="D174" s="39"/>
      <c r="E174" s="38"/>
      <c r="F174" s="41"/>
      <c r="G174" s="80">
        <f>SUM(C175:F175)</f>
        <v>0</v>
      </c>
      <c r="H174" s="72">
        <f>RANK(G174,Egyéni!$E$3:$E$324)</f>
        <v>27</v>
      </c>
      <c r="I174" s="91"/>
      <c r="L174"/>
    </row>
    <row r="175" spans="1:12" ht="13.5" customHeight="1">
      <c r="A175" s="77"/>
      <c r="B175" s="79"/>
      <c r="C175" s="4">
        <f>IF(C174&lt;6.21,0,VLOOKUP(C174,rfut,5,TRUE))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IF(F174&lt;fiú!$D$2,0,VLOOKUP(F174,hfut,3,TRUE))</f>
        <v>0</v>
      </c>
      <c r="G175" s="81"/>
      <c r="H175" s="72"/>
      <c r="I175" s="91"/>
      <c r="L175"/>
    </row>
    <row r="176" spans="1:12" ht="12.75" customHeight="1">
      <c r="A176" s="77"/>
      <c r="B176" s="93"/>
      <c r="C176" s="38"/>
      <c r="D176" s="39"/>
      <c r="E176" s="38"/>
      <c r="F176" s="41"/>
      <c r="G176" s="88">
        <f>SUM(C177:F177)</f>
        <v>0</v>
      </c>
      <c r="H176" s="72">
        <f>RANK(G176,Egyéni!$E$3:$E$324)</f>
        <v>27</v>
      </c>
      <c r="I176" s="91"/>
      <c r="L176"/>
    </row>
    <row r="177" spans="1:12" ht="13.5" customHeight="1" thickBot="1">
      <c r="A177" s="85"/>
      <c r="B177" s="94"/>
      <c r="C177" s="5">
        <f>IF(C176&lt;6.21,0,VLOOKUP(C176,rfut,5,TRUE))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IF(F176&lt;fiú!$D$2,0,VLOOKUP(F176,hfut,3,TRUE))</f>
        <v>0</v>
      </c>
      <c r="G177" s="95"/>
      <c r="H177" s="73"/>
      <c r="I177" s="92"/>
      <c r="L177"/>
    </row>
    <row r="178" ht="13.5" thickTop="1">
      <c r="L178"/>
    </row>
    <row r="179" ht="13.5" thickBot="1">
      <c r="L179"/>
    </row>
    <row r="180" spans="1:12" ht="26.25" customHeight="1" thickTop="1">
      <c r="A180" s="82"/>
      <c r="B180" s="83"/>
      <c r="C180" s="83"/>
      <c r="D180" s="83"/>
      <c r="E180" s="83"/>
      <c r="F180" s="83"/>
      <c r="G180" s="84"/>
      <c r="H180" s="74" t="s">
        <v>164</v>
      </c>
      <c r="I180" s="70">
        <f>RANK(I182,Csapat!$C$2:$C$24)</f>
        <v>5</v>
      </c>
      <c r="L180"/>
    </row>
    <row r="181" spans="1:12" ht="12.75" customHeight="1">
      <c r="A181" s="2" t="s">
        <v>1</v>
      </c>
      <c r="B181" s="18" t="s">
        <v>86</v>
      </c>
      <c r="C181" s="3" t="s">
        <v>92</v>
      </c>
      <c r="D181" s="3" t="s">
        <v>82</v>
      </c>
      <c r="E181" s="3" t="s">
        <v>84</v>
      </c>
      <c r="F181" s="3" t="s">
        <v>91</v>
      </c>
      <c r="G181" s="3" t="s">
        <v>0</v>
      </c>
      <c r="H181" s="75"/>
      <c r="I181" s="71"/>
      <c r="L181"/>
    </row>
    <row r="182" spans="1:12" ht="12.75" customHeight="1">
      <c r="A182" s="77"/>
      <c r="B182" s="78"/>
      <c r="C182" s="38"/>
      <c r="D182" s="39"/>
      <c r="E182" s="38"/>
      <c r="F182" s="40"/>
      <c r="G182" s="88">
        <f>SUM(C183:F183)</f>
        <v>0</v>
      </c>
      <c r="H182" s="72">
        <f>RANK(G182,Egyéni!$E$3:$E$324)</f>
        <v>27</v>
      </c>
      <c r="I182" s="90">
        <f>SUM(G182:G193)-MIN(G182:G193)</f>
        <v>0</v>
      </c>
      <c r="L182"/>
    </row>
    <row r="183" spans="1:12" ht="12.75" customHeight="1">
      <c r="A183" s="77"/>
      <c r="B183" s="79"/>
      <c r="C183" s="4">
        <f>IF(C182&lt;6.21,0,VLOOKUP(C182,rfut,5,TRUE))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IF(F182&lt;fiú!$D$2,0,VLOOKUP(F182,hfut,3,TRUE))</f>
        <v>0</v>
      </c>
      <c r="G183" s="89"/>
      <c r="H183" s="72"/>
      <c r="I183" s="91"/>
      <c r="L183"/>
    </row>
    <row r="184" spans="1:12" ht="12.75" customHeight="1">
      <c r="A184" s="77"/>
      <c r="B184" s="78"/>
      <c r="C184" s="38"/>
      <c r="D184" s="39"/>
      <c r="E184" s="38"/>
      <c r="F184" s="41"/>
      <c r="G184" s="88">
        <f>SUM(C185:F185)</f>
        <v>0</v>
      </c>
      <c r="H184" s="72">
        <f>RANK(G184,Egyéni!$E$3:$E$324)</f>
        <v>27</v>
      </c>
      <c r="I184" s="91"/>
      <c r="L184"/>
    </row>
    <row r="185" spans="1:12" ht="12.75" customHeight="1">
      <c r="A185" s="77"/>
      <c r="B185" s="79"/>
      <c r="C185" s="4">
        <f>IF(C184&lt;6.21,0,VLOOKUP(C184,rfut,5,TRUE))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IF(F184&lt;fiú!$D$2,0,VLOOKUP(F184,hfut,3,TRUE))</f>
        <v>0</v>
      </c>
      <c r="G185" s="89"/>
      <c r="H185" s="72"/>
      <c r="I185" s="91"/>
      <c r="L185"/>
    </row>
    <row r="186" spans="1:12" ht="12.75" customHeight="1">
      <c r="A186" s="77"/>
      <c r="B186" s="78"/>
      <c r="C186" s="38"/>
      <c r="D186" s="39"/>
      <c r="E186" s="38"/>
      <c r="F186" s="41"/>
      <c r="G186" s="88">
        <f>SUM(C187:F187)</f>
        <v>0</v>
      </c>
      <c r="H186" s="72">
        <f>RANK(G186,Egyéni!$E$3:$E$324)</f>
        <v>27</v>
      </c>
      <c r="I186" s="91"/>
      <c r="L186"/>
    </row>
    <row r="187" spans="1:12" ht="12.75" customHeight="1">
      <c r="A187" s="77"/>
      <c r="B187" s="79"/>
      <c r="C187" s="4">
        <f>IF(C186&lt;6.21,0,VLOOKUP(C186,rfut,5,TRUE))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IF(F186&lt;fiú!$D$2,0,VLOOKUP(F186,hfut,3,TRUE))</f>
        <v>0</v>
      </c>
      <c r="G187" s="89"/>
      <c r="H187" s="72"/>
      <c r="I187" s="91"/>
      <c r="L187"/>
    </row>
    <row r="188" spans="1:12" ht="12.75" customHeight="1">
      <c r="A188" s="77"/>
      <c r="B188" s="78"/>
      <c r="C188" s="38"/>
      <c r="D188" s="39"/>
      <c r="E188" s="38"/>
      <c r="F188" s="41"/>
      <c r="G188" s="88">
        <f>SUM(C189:F189)</f>
        <v>0</v>
      </c>
      <c r="H188" s="72">
        <f>RANK(G188,Egyéni!$E$3:$E$324)</f>
        <v>27</v>
      </c>
      <c r="I188" s="91"/>
      <c r="L188"/>
    </row>
    <row r="189" spans="1:12" ht="12.75" customHeight="1">
      <c r="A189" s="77"/>
      <c r="B189" s="79"/>
      <c r="C189" s="4">
        <f>IF(C188&lt;6.21,0,VLOOKUP(C188,rfut,5,TRUE))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IF(F188&lt;fiú!$D$2,0,VLOOKUP(F188,hfut,3,TRUE))</f>
        <v>0</v>
      </c>
      <c r="G189" s="89"/>
      <c r="H189" s="72"/>
      <c r="I189" s="91"/>
      <c r="L189"/>
    </row>
    <row r="190" spans="1:12" ht="12.75" customHeight="1">
      <c r="A190" s="77"/>
      <c r="B190" s="78"/>
      <c r="C190" s="38"/>
      <c r="D190" s="39"/>
      <c r="E190" s="38"/>
      <c r="F190" s="41"/>
      <c r="G190" s="80">
        <f>SUM(C191:F191)</f>
        <v>0</v>
      </c>
      <c r="H190" s="72">
        <f>RANK(G190,Egyéni!$E$3:$E$324)</f>
        <v>27</v>
      </c>
      <c r="I190" s="91"/>
      <c r="L190"/>
    </row>
    <row r="191" spans="1:12" ht="12.75" customHeight="1">
      <c r="A191" s="77"/>
      <c r="B191" s="79"/>
      <c r="C191" s="4">
        <f>IF(C190&lt;6.21,0,VLOOKUP(C190,rfut,5,TRUE))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IF(F190&lt;fiú!$D$2,0,VLOOKUP(F190,hfut,3,TRUE))</f>
        <v>0</v>
      </c>
      <c r="G191" s="81"/>
      <c r="H191" s="72"/>
      <c r="I191" s="91"/>
      <c r="L191"/>
    </row>
    <row r="192" spans="1:12" ht="12.75" customHeight="1">
      <c r="A192" s="77"/>
      <c r="B192" s="93"/>
      <c r="C192" s="38"/>
      <c r="D192" s="39"/>
      <c r="E192" s="38"/>
      <c r="F192" s="41"/>
      <c r="G192" s="88">
        <f>SUM(C193:F193)</f>
        <v>0</v>
      </c>
      <c r="H192" s="72">
        <f>RANK(G192,Egyéni!$E$3:$E$324)</f>
        <v>27</v>
      </c>
      <c r="I192" s="91"/>
      <c r="L192"/>
    </row>
    <row r="193" spans="1:12" ht="13.5" customHeight="1" thickBot="1">
      <c r="A193" s="85"/>
      <c r="B193" s="94"/>
      <c r="C193" s="5">
        <f>IF(C192&lt;6.21,0,VLOOKUP(C192,rfut,5,TRUE))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IF(F192&lt;fiú!$D$2,0,VLOOKUP(F192,hfut,3,TRUE))</f>
        <v>0</v>
      </c>
      <c r="G193" s="95"/>
      <c r="H193" s="73"/>
      <c r="I193" s="92"/>
      <c r="L193"/>
    </row>
    <row r="194" ht="13.5" thickTop="1">
      <c r="L194"/>
    </row>
    <row r="195" ht="13.5" thickBot="1">
      <c r="L195"/>
    </row>
    <row r="196" spans="1:12" ht="26.25" customHeight="1" thickTop="1">
      <c r="A196" s="82"/>
      <c r="B196" s="83"/>
      <c r="C196" s="83"/>
      <c r="D196" s="83"/>
      <c r="E196" s="83"/>
      <c r="F196" s="83"/>
      <c r="G196" s="84"/>
      <c r="H196" s="74" t="s">
        <v>164</v>
      </c>
      <c r="I196" s="70">
        <f>RANK(I198,Csapat!$C$2:$C$24)</f>
        <v>5</v>
      </c>
      <c r="L196"/>
    </row>
    <row r="197" spans="1:12" ht="12.75" customHeight="1">
      <c r="A197" s="2" t="s">
        <v>1</v>
      </c>
      <c r="B197" s="18" t="s">
        <v>86</v>
      </c>
      <c r="C197" s="3" t="s">
        <v>92</v>
      </c>
      <c r="D197" s="3" t="s">
        <v>82</v>
      </c>
      <c r="E197" s="3" t="s">
        <v>84</v>
      </c>
      <c r="F197" s="3" t="s">
        <v>91</v>
      </c>
      <c r="G197" s="3" t="s">
        <v>0</v>
      </c>
      <c r="H197" s="75"/>
      <c r="I197" s="71"/>
      <c r="L197"/>
    </row>
    <row r="198" spans="1:12" ht="12.75" customHeight="1">
      <c r="A198" s="77"/>
      <c r="B198" s="78"/>
      <c r="C198" s="38"/>
      <c r="D198" s="39"/>
      <c r="E198" s="38"/>
      <c r="F198" s="40"/>
      <c r="G198" s="88">
        <f>SUM(C199:F199)</f>
        <v>0</v>
      </c>
      <c r="H198" s="72">
        <f>RANK(G198,Egyéni!$E$3:$E$324)</f>
        <v>27</v>
      </c>
      <c r="I198" s="90">
        <f>SUM(G198:G209)-MIN(G198:G209)</f>
        <v>0</v>
      </c>
      <c r="L198"/>
    </row>
    <row r="199" spans="1:12" ht="12.75" customHeight="1">
      <c r="A199" s="77"/>
      <c r="B199" s="79"/>
      <c r="C199" s="4">
        <f>IF(C198&lt;6.21,0,VLOOKUP(C198,rfut,5,TRUE))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IF(F198&lt;fiú!$D$2,0,VLOOKUP(F198,hfut,3,TRUE))</f>
        <v>0</v>
      </c>
      <c r="G199" s="89"/>
      <c r="H199" s="72"/>
      <c r="I199" s="91"/>
      <c r="L199"/>
    </row>
    <row r="200" spans="1:12" ht="12.75" customHeight="1">
      <c r="A200" s="77"/>
      <c r="B200" s="78"/>
      <c r="C200" s="38"/>
      <c r="D200" s="39"/>
      <c r="E200" s="38"/>
      <c r="F200" s="41"/>
      <c r="G200" s="88">
        <f>SUM(C201:F201)</f>
        <v>0</v>
      </c>
      <c r="H200" s="72">
        <f>RANK(G200,Egyéni!$E$3:$E$324)</f>
        <v>27</v>
      </c>
      <c r="I200" s="91"/>
      <c r="L200"/>
    </row>
    <row r="201" spans="1:12" ht="12.75" customHeight="1">
      <c r="A201" s="77"/>
      <c r="B201" s="79"/>
      <c r="C201" s="4">
        <f>IF(C200&lt;6.21,0,VLOOKUP(C200,rfut,5,TRUE))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IF(F200&lt;fiú!$D$2,0,VLOOKUP(F200,hfut,3,TRUE))</f>
        <v>0</v>
      </c>
      <c r="G201" s="89"/>
      <c r="H201" s="72"/>
      <c r="I201" s="91"/>
      <c r="L201"/>
    </row>
    <row r="202" spans="1:12" ht="12.75" customHeight="1">
      <c r="A202" s="77"/>
      <c r="B202" s="78"/>
      <c r="C202" s="38"/>
      <c r="D202" s="39"/>
      <c r="E202" s="38"/>
      <c r="F202" s="41"/>
      <c r="G202" s="88">
        <f>SUM(C203:F203)</f>
        <v>0</v>
      </c>
      <c r="H202" s="72">
        <f>RANK(G202,Egyéni!$E$3:$E$324)</f>
        <v>27</v>
      </c>
      <c r="I202" s="91"/>
      <c r="L202"/>
    </row>
    <row r="203" spans="1:12" ht="12.75" customHeight="1">
      <c r="A203" s="77"/>
      <c r="B203" s="79"/>
      <c r="C203" s="4">
        <f>IF(C202&lt;6.21,0,VLOOKUP(C202,rfut,5,TRUE))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IF(F202&lt;fiú!$D$2,0,VLOOKUP(F202,hfut,3,TRUE))</f>
        <v>0</v>
      </c>
      <c r="G203" s="89"/>
      <c r="H203" s="72"/>
      <c r="I203" s="91"/>
      <c r="L203"/>
    </row>
    <row r="204" spans="1:12" ht="12.75" customHeight="1">
      <c r="A204" s="77"/>
      <c r="B204" s="78"/>
      <c r="C204" s="38"/>
      <c r="D204" s="39"/>
      <c r="E204" s="38"/>
      <c r="F204" s="41"/>
      <c r="G204" s="88">
        <f>SUM(C205:F205)</f>
        <v>0</v>
      </c>
      <c r="H204" s="72">
        <f>RANK(G204,Egyéni!$E$3:$E$324)</f>
        <v>27</v>
      </c>
      <c r="I204" s="91"/>
      <c r="L204"/>
    </row>
    <row r="205" spans="1:12" ht="12.75" customHeight="1">
      <c r="A205" s="77"/>
      <c r="B205" s="79"/>
      <c r="C205" s="4">
        <f>IF(C204&lt;6.21,0,VLOOKUP(C204,rfut,5,TRUE))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IF(F204&lt;fiú!$D$2,0,VLOOKUP(F204,hfut,3,TRUE))</f>
        <v>0</v>
      </c>
      <c r="G205" s="89"/>
      <c r="H205" s="72"/>
      <c r="I205" s="91"/>
      <c r="L205"/>
    </row>
    <row r="206" spans="1:12" ht="12.75" customHeight="1">
      <c r="A206" s="77"/>
      <c r="B206" s="78"/>
      <c r="C206" s="38"/>
      <c r="D206" s="39"/>
      <c r="E206" s="38"/>
      <c r="F206" s="41"/>
      <c r="G206" s="80">
        <f>SUM(C207:F207)</f>
        <v>0</v>
      </c>
      <c r="H206" s="72">
        <f>RANK(G206,Egyéni!$E$3:$E$324)</f>
        <v>27</v>
      </c>
      <c r="I206" s="91"/>
      <c r="L206"/>
    </row>
    <row r="207" spans="1:12" ht="12.75" customHeight="1">
      <c r="A207" s="77"/>
      <c r="B207" s="79"/>
      <c r="C207" s="4">
        <f>IF(C206&lt;6.21,0,VLOOKUP(C206,rfut,5,TRUE))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IF(F206&lt;fiú!$D$2,0,VLOOKUP(F206,hfut,3,TRUE))</f>
        <v>0</v>
      </c>
      <c r="G207" s="81"/>
      <c r="H207" s="72"/>
      <c r="I207" s="91"/>
      <c r="L207"/>
    </row>
    <row r="208" spans="1:12" ht="12.75" customHeight="1">
      <c r="A208" s="77"/>
      <c r="B208" s="93"/>
      <c r="C208" s="38"/>
      <c r="D208" s="39"/>
      <c r="E208" s="38"/>
      <c r="F208" s="41"/>
      <c r="G208" s="88">
        <f>SUM(C209:F209)</f>
        <v>0</v>
      </c>
      <c r="H208" s="72">
        <f>RANK(G208,Egyéni!$E$3:$E$324)</f>
        <v>27</v>
      </c>
      <c r="I208" s="91"/>
      <c r="L208"/>
    </row>
    <row r="209" spans="1:12" ht="13.5" customHeight="1" thickBot="1">
      <c r="A209" s="85"/>
      <c r="B209" s="94"/>
      <c r="C209" s="5">
        <f>IF(C208&lt;6.21,0,VLOOKUP(C208,rfut,5,TRUE))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IF(F208&lt;fiú!$D$2,0,VLOOKUP(F208,hfut,3,TRUE))</f>
        <v>0</v>
      </c>
      <c r="G209" s="95"/>
      <c r="H209" s="73"/>
      <c r="I209" s="92"/>
      <c r="L209"/>
    </row>
    <row r="210" ht="13.5" thickTop="1">
      <c r="L210"/>
    </row>
    <row r="211" ht="13.5" thickBot="1">
      <c r="L211"/>
    </row>
    <row r="212" spans="1:12" ht="26.25" customHeight="1" thickTop="1">
      <c r="A212" s="82"/>
      <c r="B212" s="83"/>
      <c r="C212" s="83"/>
      <c r="D212" s="83"/>
      <c r="E212" s="83"/>
      <c r="F212" s="83"/>
      <c r="G212" s="84"/>
      <c r="H212" s="74" t="s">
        <v>164</v>
      </c>
      <c r="I212" s="70">
        <f>RANK(I214,Csapat!$C$2:$C$24)</f>
        <v>5</v>
      </c>
      <c r="L212"/>
    </row>
    <row r="213" spans="1:12" ht="12.75" customHeight="1">
      <c r="A213" s="2" t="s">
        <v>1</v>
      </c>
      <c r="B213" s="18" t="s">
        <v>86</v>
      </c>
      <c r="C213" s="3" t="s">
        <v>92</v>
      </c>
      <c r="D213" s="3" t="s">
        <v>82</v>
      </c>
      <c r="E213" s="3" t="s">
        <v>84</v>
      </c>
      <c r="F213" s="3" t="s">
        <v>91</v>
      </c>
      <c r="G213" s="3" t="s">
        <v>0</v>
      </c>
      <c r="H213" s="75"/>
      <c r="I213" s="71"/>
      <c r="L213"/>
    </row>
    <row r="214" spans="1:12" ht="12.75" customHeight="1">
      <c r="A214" s="77"/>
      <c r="B214" s="78"/>
      <c r="C214" s="38"/>
      <c r="D214" s="39"/>
      <c r="E214" s="38"/>
      <c r="F214" s="40"/>
      <c r="G214" s="88">
        <f>SUM(C215:F215)</f>
        <v>0</v>
      </c>
      <c r="H214" s="72">
        <f>RANK(G214,Egyéni!$E$3:$E$324)</f>
        <v>27</v>
      </c>
      <c r="I214" s="90">
        <f>SUM(G214:G225)-MIN(G214:G225)</f>
        <v>0</v>
      </c>
      <c r="L214"/>
    </row>
    <row r="215" spans="1:12" ht="12.75" customHeight="1">
      <c r="A215" s="77"/>
      <c r="B215" s="79"/>
      <c r="C215" s="4">
        <f>IF(C214&lt;6.21,0,VLOOKUP(C214,rfut,5,TRUE))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IF(F214&lt;fiú!$D$2,0,VLOOKUP(F214,hfut,3,TRUE))</f>
        <v>0</v>
      </c>
      <c r="G215" s="89"/>
      <c r="H215" s="72"/>
      <c r="I215" s="91"/>
      <c r="L215"/>
    </row>
    <row r="216" spans="1:12" ht="12.75" customHeight="1">
      <c r="A216" s="77"/>
      <c r="B216" s="78"/>
      <c r="C216" s="38"/>
      <c r="D216" s="39"/>
      <c r="E216" s="38"/>
      <c r="F216" s="41"/>
      <c r="G216" s="88">
        <f>SUM(C217:F217)</f>
        <v>0</v>
      </c>
      <c r="H216" s="72">
        <f>RANK(G216,Egyéni!$E$3:$E$324)</f>
        <v>27</v>
      </c>
      <c r="I216" s="91"/>
      <c r="L216"/>
    </row>
    <row r="217" spans="1:12" ht="12.75" customHeight="1">
      <c r="A217" s="77"/>
      <c r="B217" s="79"/>
      <c r="C217" s="4">
        <f>IF(C216&lt;6.21,0,VLOOKUP(C216,rfut,5,TRUE))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IF(F216&lt;fiú!$D$2,0,VLOOKUP(F216,hfut,3,TRUE))</f>
        <v>0</v>
      </c>
      <c r="G217" s="89"/>
      <c r="H217" s="72"/>
      <c r="I217" s="91"/>
      <c r="L217"/>
    </row>
    <row r="218" spans="1:12" ht="12.75" customHeight="1">
      <c r="A218" s="77"/>
      <c r="B218" s="78"/>
      <c r="C218" s="38"/>
      <c r="D218" s="39"/>
      <c r="E218" s="38"/>
      <c r="F218" s="41"/>
      <c r="G218" s="88">
        <f>SUM(C219:F219)</f>
        <v>0</v>
      </c>
      <c r="H218" s="72">
        <f>RANK(G218,Egyéni!$E$3:$E$324)</f>
        <v>27</v>
      </c>
      <c r="I218" s="91"/>
      <c r="L218"/>
    </row>
    <row r="219" spans="1:12" ht="12.75" customHeight="1">
      <c r="A219" s="77"/>
      <c r="B219" s="79"/>
      <c r="C219" s="4">
        <f>IF(C218&lt;6.21,0,VLOOKUP(C218,rfut,5,TRUE))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IF(F218&lt;fiú!$D$2,0,VLOOKUP(F218,hfut,3,TRUE))</f>
        <v>0</v>
      </c>
      <c r="G219" s="89"/>
      <c r="H219" s="72"/>
      <c r="I219" s="91"/>
      <c r="L219"/>
    </row>
    <row r="220" spans="1:12" ht="12.75" customHeight="1">
      <c r="A220" s="77"/>
      <c r="B220" s="78"/>
      <c r="C220" s="38"/>
      <c r="D220" s="39"/>
      <c r="E220" s="38"/>
      <c r="F220" s="41"/>
      <c r="G220" s="88">
        <f>SUM(C221:F221)</f>
        <v>0</v>
      </c>
      <c r="H220" s="72">
        <f>RANK(G220,Egyéni!$E$3:$E$324)</f>
        <v>27</v>
      </c>
      <c r="I220" s="91"/>
      <c r="L220"/>
    </row>
    <row r="221" spans="1:12" ht="12.75" customHeight="1">
      <c r="A221" s="77"/>
      <c r="B221" s="79"/>
      <c r="C221" s="4">
        <f>IF(C220&lt;6.21,0,VLOOKUP(C220,rfut,5,TRUE))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IF(F220&lt;fiú!$D$2,0,VLOOKUP(F220,hfut,3,TRUE))</f>
        <v>0</v>
      </c>
      <c r="G221" s="89"/>
      <c r="H221" s="72"/>
      <c r="I221" s="91"/>
      <c r="L221"/>
    </row>
    <row r="222" spans="1:12" ht="12.75" customHeight="1">
      <c r="A222" s="77"/>
      <c r="B222" s="78"/>
      <c r="C222" s="38"/>
      <c r="D222" s="39"/>
      <c r="E222" s="38"/>
      <c r="F222" s="41"/>
      <c r="G222" s="80">
        <f>SUM(C223:F223)</f>
        <v>0</v>
      </c>
      <c r="H222" s="72">
        <f>RANK(G222,Egyéni!$E$3:$E$324)</f>
        <v>27</v>
      </c>
      <c r="I222" s="91"/>
      <c r="L222"/>
    </row>
    <row r="223" spans="1:12" ht="12.75" customHeight="1">
      <c r="A223" s="77"/>
      <c r="B223" s="79"/>
      <c r="C223" s="4">
        <f>IF(C222&lt;6.21,0,VLOOKUP(C222,rfut,5,TRUE))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IF(F222&lt;fiú!$D$2,0,VLOOKUP(F222,hfut,3,TRUE))</f>
        <v>0</v>
      </c>
      <c r="G223" s="81"/>
      <c r="H223" s="72"/>
      <c r="I223" s="91"/>
      <c r="L223"/>
    </row>
    <row r="224" spans="1:12" ht="12.75" customHeight="1">
      <c r="A224" s="77"/>
      <c r="B224" s="93"/>
      <c r="C224" s="38"/>
      <c r="D224" s="39"/>
      <c r="E224" s="38"/>
      <c r="F224" s="41"/>
      <c r="G224" s="88">
        <f>SUM(C225:F225)</f>
        <v>0</v>
      </c>
      <c r="H224" s="72">
        <f>RANK(G224,Egyéni!$E$3:$E$324)</f>
        <v>27</v>
      </c>
      <c r="I224" s="91"/>
      <c r="L224"/>
    </row>
    <row r="225" spans="1:12" ht="13.5" customHeight="1" thickBot="1">
      <c r="A225" s="85"/>
      <c r="B225" s="94"/>
      <c r="C225" s="5">
        <f>IF(C224&lt;6.21,0,VLOOKUP(C224,rfut,5,TRUE))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IF(F224&lt;fiú!$D$2,0,VLOOKUP(F224,hfut,3,TRUE))</f>
        <v>0</v>
      </c>
      <c r="G225" s="95"/>
      <c r="H225" s="73"/>
      <c r="I225" s="92"/>
      <c r="L225"/>
    </row>
    <row r="226" ht="13.5" thickTop="1">
      <c r="L226"/>
    </row>
    <row r="227" ht="13.5" thickBot="1">
      <c r="L227"/>
    </row>
    <row r="228" spans="1:12" ht="26.25" customHeight="1" thickTop="1">
      <c r="A228" s="82"/>
      <c r="B228" s="83"/>
      <c r="C228" s="83"/>
      <c r="D228" s="83"/>
      <c r="E228" s="83"/>
      <c r="F228" s="83"/>
      <c r="G228" s="84"/>
      <c r="H228" s="74" t="s">
        <v>164</v>
      </c>
      <c r="I228" s="70">
        <f>RANK(I230,Csapat!$C$2:$C$24)</f>
        <v>5</v>
      </c>
      <c r="L228"/>
    </row>
    <row r="229" spans="1:12" ht="12.75" customHeight="1">
      <c r="A229" s="2" t="s">
        <v>1</v>
      </c>
      <c r="B229" s="18" t="s">
        <v>86</v>
      </c>
      <c r="C229" s="3" t="s">
        <v>92</v>
      </c>
      <c r="D229" s="3" t="s">
        <v>82</v>
      </c>
      <c r="E229" s="3" t="s">
        <v>84</v>
      </c>
      <c r="F229" s="3" t="s">
        <v>91</v>
      </c>
      <c r="G229" s="3" t="s">
        <v>0</v>
      </c>
      <c r="H229" s="75"/>
      <c r="I229" s="71"/>
      <c r="L229"/>
    </row>
    <row r="230" spans="1:12" ht="12.75" customHeight="1">
      <c r="A230" s="77"/>
      <c r="B230" s="78"/>
      <c r="C230" s="38"/>
      <c r="D230" s="39"/>
      <c r="E230" s="38"/>
      <c r="F230" s="40"/>
      <c r="G230" s="88">
        <f>SUM(C231:F231)</f>
        <v>0</v>
      </c>
      <c r="H230" s="72">
        <f>RANK(G230,Egyéni!$E$3:$E$324)</f>
        <v>27</v>
      </c>
      <c r="I230" s="90">
        <f>SUM(G230:G241)-MIN(G230:G241)</f>
        <v>0</v>
      </c>
      <c r="L230"/>
    </row>
    <row r="231" spans="1:12" ht="12.75" customHeight="1">
      <c r="A231" s="77"/>
      <c r="B231" s="79"/>
      <c r="C231" s="4">
        <f>IF(C230&lt;6.21,0,VLOOKUP(C230,rfut,5,TRUE))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IF(F230&lt;fiú!$D$2,0,VLOOKUP(F230,hfut,3,TRUE))</f>
        <v>0</v>
      </c>
      <c r="G231" s="89"/>
      <c r="H231" s="72"/>
      <c r="I231" s="91"/>
      <c r="L231"/>
    </row>
    <row r="232" spans="1:12" ht="12.75" customHeight="1">
      <c r="A232" s="77"/>
      <c r="B232" s="78"/>
      <c r="C232" s="38"/>
      <c r="D232" s="39"/>
      <c r="E232" s="38"/>
      <c r="F232" s="41"/>
      <c r="G232" s="88">
        <f>SUM(C233:F233)</f>
        <v>0</v>
      </c>
      <c r="H232" s="72">
        <f>RANK(G232,Egyéni!$E$3:$E$324)</f>
        <v>27</v>
      </c>
      <c r="I232" s="91"/>
      <c r="L232"/>
    </row>
    <row r="233" spans="1:12" ht="12.75" customHeight="1">
      <c r="A233" s="77"/>
      <c r="B233" s="79"/>
      <c r="C233" s="4">
        <f>IF(C232&lt;6.21,0,VLOOKUP(C232,rfut,5,TRUE))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IF(F232&lt;fiú!$D$2,0,VLOOKUP(F232,hfut,3,TRUE))</f>
        <v>0</v>
      </c>
      <c r="G233" s="89"/>
      <c r="H233" s="72"/>
      <c r="I233" s="91"/>
      <c r="L233"/>
    </row>
    <row r="234" spans="1:12" ht="12.75" customHeight="1">
      <c r="A234" s="77"/>
      <c r="B234" s="78"/>
      <c r="C234" s="38"/>
      <c r="D234" s="39"/>
      <c r="E234" s="38"/>
      <c r="F234" s="41"/>
      <c r="G234" s="88">
        <f>SUM(C235:F235)</f>
        <v>0</v>
      </c>
      <c r="H234" s="72">
        <f>RANK(G234,Egyéni!$E$3:$E$324)</f>
        <v>27</v>
      </c>
      <c r="I234" s="91"/>
      <c r="L234"/>
    </row>
    <row r="235" spans="1:12" ht="12.75" customHeight="1">
      <c r="A235" s="77"/>
      <c r="B235" s="79"/>
      <c r="C235" s="4">
        <f>IF(C234&lt;6.21,0,VLOOKUP(C234,rfut,5,TRUE))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IF(F234&lt;fiú!$D$2,0,VLOOKUP(F234,hfut,3,TRUE))</f>
        <v>0</v>
      </c>
      <c r="G235" s="89"/>
      <c r="H235" s="72"/>
      <c r="I235" s="91"/>
      <c r="L235"/>
    </row>
    <row r="236" spans="1:12" ht="12.75" customHeight="1">
      <c r="A236" s="77"/>
      <c r="B236" s="78"/>
      <c r="C236" s="38"/>
      <c r="D236" s="39"/>
      <c r="E236" s="38"/>
      <c r="F236" s="41"/>
      <c r="G236" s="88">
        <f>SUM(C237:F237)</f>
        <v>0</v>
      </c>
      <c r="H236" s="72">
        <f>RANK(G236,Egyéni!$E$3:$E$324)</f>
        <v>27</v>
      </c>
      <c r="I236" s="91"/>
      <c r="L236"/>
    </row>
    <row r="237" spans="1:12" ht="12.75" customHeight="1">
      <c r="A237" s="77"/>
      <c r="B237" s="79"/>
      <c r="C237" s="4">
        <f>IF(C236&lt;6.21,0,VLOOKUP(C236,rfut,5,TRUE))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IF(F236&lt;fiú!$D$2,0,VLOOKUP(F236,hfut,3,TRUE))</f>
        <v>0</v>
      </c>
      <c r="G237" s="89"/>
      <c r="H237" s="72"/>
      <c r="I237" s="91"/>
      <c r="L237"/>
    </row>
    <row r="238" spans="1:12" ht="12.75" customHeight="1">
      <c r="A238" s="77"/>
      <c r="B238" s="78"/>
      <c r="C238" s="38"/>
      <c r="D238" s="39"/>
      <c r="E238" s="38"/>
      <c r="F238" s="41"/>
      <c r="G238" s="80">
        <f>SUM(C239:F239)</f>
        <v>0</v>
      </c>
      <c r="H238" s="72">
        <f>RANK(G238,Egyéni!$E$3:$E$324)</f>
        <v>27</v>
      </c>
      <c r="I238" s="91"/>
      <c r="L238"/>
    </row>
    <row r="239" spans="1:12" ht="12.75" customHeight="1">
      <c r="A239" s="96"/>
      <c r="B239" s="97"/>
      <c r="C239" s="50">
        <f>IF(C238&lt;6.21,0,VLOOKUP(C238,rfut,5,TRUE))</f>
        <v>0</v>
      </c>
      <c r="D239" s="50">
        <f>IF(D238&lt;179,0,VLOOKUP(D238,távol,4,TRUE))</f>
        <v>0</v>
      </c>
      <c r="E239" s="50">
        <f>IF(E238&lt;4,0,VLOOKUP(E238,kisl,2,TRUE))</f>
        <v>0</v>
      </c>
      <c r="F239" s="50">
        <f>IF(F238&lt;fiú!$D$2,0,VLOOKUP(F238,hfut,3,TRUE))</f>
        <v>0</v>
      </c>
      <c r="G239" s="81"/>
      <c r="H239" s="76"/>
      <c r="I239" s="91"/>
      <c r="L239"/>
    </row>
    <row r="240" spans="1:12" ht="12.75" customHeight="1">
      <c r="A240" s="77"/>
      <c r="B240" s="93"/>
      <c r="C240" s="38"/>
      <c r="D240" s="39"/>
      <c r="E240" s="38"/>
      <c r="F240" s="41"/>
      <c r="G240" s="88">
        <f>SUM(C241:F241)</f>
        <v>0</v>
      </c>
      <c r="H240" s="72">
        <f>RANK(G240,Egyéni!$E$3:$E$324)</f>
        <v>27</v>
      </c>
      <c r="I240" s="91"/>
      <c r="L240"/>
    </row>
    <row r="241" spans="1:12" ht="13.5" customHeight="1" thickBot="1">
      <c r="A241" s="85"/>
      <c r="B241" s="94"/>
      <c r="C241" s="5">
        <f>IF(C240&lt;6.21,0,VLOOKUP(C240,rfut,5,TRUE))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IF(F240&lt;fiú!$D$2,0,VLOOKUP(F240,hfut,3,TRUE))</f>
        <v>0</v>
      </c>
      <c r="G241" s="95"/>
      <c r="H241" s="73"/>
      <c r="I241" s="92"/>
      <c r="L241"/>
    </row>
    <row r="242" ht="13.5" thickTop="1">
      <c r="L242"/>
    </row>
    <row r="243" ht="13.5" thickBot="1">
      <c r="L243"/>
    </row>
    <row r="244" spans="1:12" ht="26.25" customHeight="1" thickTop="1">
      <c r="A244" s="82"/>
      <c r="B244" s="83"/>
      <c r="C244" s="83"/>
      <c r="D244" s="83"/>
      <c r="E244" s="83"/>
      <c r="F244" s="83"/>
      <c r="G244" s="84"/>
      <c r="H244" s="74" t="s">
        <v>164</v>
      </c>
      <c r="I244" s="70">
        <f>RANK(I246,Csapat!$C$2:$C$24)</f>
        <v>5</v>
      </c>
      <c r="L244"/>
    </row>
    <row r="245" spans="1:12" ht="12.75" customHeight="1">
      <c r="A245" s="2" t="s">
        <v>1</v>
      </c>
      <c r="B245" s="18" t="s">
        <v>86</v>
      </c>
      <c r="C245" s="3" t="s">
        <v>92</v>
      </c>
      <c r="D245" s="3" t="s">
        <v>82</v>
      </c>
      <c r="E245" s="3" t="s">
        <v>84</v>
      </c>
      <c r="F245" s="3" t="s">
        <v>91</v>
      </c>
      <c r="G245" s="3" t="s">
        <v>0</v>
      </c>
      <c r="H245" s="75"/>
      <c r="I245" s="71"/>
      <c r="L245"/>
    </row>
    <row r="246" spans="1:12" ht="12.75" customHeight="1">
      <c r="A246" s="77"/>
      <c r="B246" s="78"/>
      <c r="C246" s="38"/>
      <c r="D246" s="39"/>
      <c r="E246" s="38"/>
      <c r="F246" s="40"/>
      <c r="G246" s="88">
        <f>SUM(C247:F247)</f>
        <v>0</v>
      </c>
      <c r="H246" s="72">
        <f>RANK(G246,Egyéni!$E$3:$E$324)</f>
        <v>27</v>
      </c>
      <c r="I246" s="90">
        <f>SUM(G246:G257)-MIN(G246:G257)</f>
        <v>0</v>
      </c>
      <c r="L246"/>
    </row>
    <row r="247" spans="1:12" ht="12.75" customHeight="1">
      <c r="A247" s="77"/>
      <c r="B247" s="79"/>
      <c r="C247" s="4">
        <f>IF(C246&lt;6.21,0,VLOOKUP(C246,rfut,5,TRUE))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IF(F246&lt;fiú!$D$2,0,VLOOKUP(F246,hfut,3,TRUE))</f>
        <v>0</v>
      </c>
      <c r="G247" s="89"/>
      <c r="H247" s="72"/>
      <c r="I247" s="91"/>
      <c r="L247"/>
    </row>
    <row r="248" spans="1:12" ht="12.75" customHeight="1">
      <c r="A248" s="77"/>
      <c r="B248" s="78"/>
      <c r="C248" s="38"/>
      <c r="D248" s="39"/>
      <c r="E248" s="38"/>
      <c r="F248" s="41"/>
      <c r="G248" s="88">
        <f>SUM(C249:F249)</f>
        <v>0</v>
      </c>
      <c r="H248" s="72">
        <f>RANK(G248,Egyéni!$E$3:$E$324)</f>
        <v>27</v>
      </c>
      <c r="I248" s="91"/>
      <c r="L248"/>
    </row>
    <row r="249" spans="1:12" ht="12.75" customHeight="1">
      <c r="A249" s="77"/>
      <c r="B249" s="79"/>
      <c r="C249" s="4">
        <f>IF(C248&lt;6.21,0,VLOOKUP(C248,rfut,5,TRUE))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IF(F248&lt;fiú!$D$2,0,VLOOKUP(F248,hfut,3,TRUE))</f>
        <v>0</v>
      </c>
      <c r="G249" s="89"/>
      <c r="H249" s="72"/>
      <c r="I249" s="91"/>
      <c r="L249"/>
    </row>
    <row r="250" spans="1:12" ht="12.75" customHeight="1">
      <c r="A250" s="77"/>
      <c r="B250" s="78"/>
      <c r="C250" s="38"/>
      <c r="D250" s="39"/>
      <c r="E250" s="38"/>
      <c r="F250" s="41"/>
      <c r="G250" s="88">
        <f>SUM(C251:F251)</f>
        <v>0</v>
      </c>
      <c r="H250" s="72">
        <f>RANK(G250,Egyéni!$E$3:$E$324)</f>
        <v>27</v>
      </c>
      <c r="I250" s="91"/>
      <c r="L250"/>
    </row>
    <row r="251" spans="1:12" ht="12.75" customHeight="1">
      <c r="A251" s="77"/>
      <c r="B251" s="79"/>
      <c r="C251" s="4">
        <f>IF(C250&lt;6.21,0,VLOOKUP(C250,rfut,5,TRUE))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IF(F250&lt;fiú!$D$2,0,VLOOKUP(F250,hfut,3,TRUE))</f>
        <v>0</v>
      </c>
      <c r="G251" s="89"/>
      <c r="H251" s="72"/>
      <c r="I251" s="91"/>
      <c r="L251"/>
    </row>
    <row r="252" spans="1:12" ht="12.75" customHeight="1">
      <c r="A252" s="77"/>
      <c r="B252" s="78"/>
      <c r="C252" s="38"/>
      <c r="D252" s="39"/>
      <c r="E252" s="38"/>
      <c r="F252" s="41"/>
      <c r="G252" s="88">
        <f>SUM(C253:F253)</f>
        <v>0</v>
      </c>
      <c r="H252" s="72">
        <f>RANK(G252,Egyéni!$E$3:$E$324)</f>
        <v>27</v>
      </c>
      <c r="I252" s="91"/>
      <c r="L252"/>
    </row>
    <row r="253" spans="1:12" ht="12.75" customHeight="1">
      <c r="A253" s="77"/>
      <c r="B253" s="79"/>
      <c r="C253" s="4">
        <f>IF(C252&lt;6.21,0,VLOOKUP(C252,rfut,5,TRUE))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IF(F252&lt;fiú!$D$2,0,VLOOKUP(F252,hfut,3,TRUE))</f>
        <v>0</v>
      </c>
      <c r="G253" s="89"/>
      <c r="H253" s="72"/>
      <c r="I253" s="91"/>
      <c r="L253"/>
    </row>
    <row r="254" spans="1:12" ht="12.75" customHeight="1">
      <c r="A254" s="77"/>
      <c r="B254" s="78"/>
      <c r="C254" s="38"/>
      <c r="D254" s="39"/>
      <c r="E254" s="38"/>
      <c r="F254" s="41"/>
      <c r="G254" s="80">
        <f>SUM(C255:F255)</f>
        <v>0</v>
      </c>
      <c r="H254" s="72">
        <f>RANK(G254,Egyéni!$E$3:$E$324)</f>
        <v>27</v>
      </c>
      <c r="I254" s="91"/>
      <c r="L254"/>
    </row>
    <row r="255" spans="1:12" ht="12.75" customHeight="1">
      <c r="A255" s="96"/>
      <c r="B255" s="97"/>
      <c r="C255" s="50">
        <f>IF(C254&lt;6.21,0,VLOOKUP(C254,rfut,5,TRUE))</f>
        <v>0</v>
      </c>
      <c r="D255" s="50">
        <f>IF(D254&lt;179,0,VLOOKUP(D254,távol,4,TRUE))</f>
        <v>0</v>
      </c>
      <c r="E255" s="50">
        <f>IF(E254&lt;4,0,VLOOKUP(E254,kisl,2,TRUE))</f>
        <v>0</v>
      </c>
      <c r="F255" s="50">
        <f>IF(F254&lt;fiú!$D$2,0,VLOOKUP(F254,hfut,3,TRUE))</f>
        <v>0</v>
      </c>
      <c r="G255" s="81"/>
      <c r="H255" s="76"/>
      <c r="I255" s="91"/>
      <c r="L255"/>
    </row>
    <row r="256" spans="1:12" ht="12.75" customHeight="1">
      <c r="A256" s="77"/>
      <c r="B256" s="93"/>
      <c r="C256" s="38"/>
      <c r="D256" s="39"/>
      <c r="E256" s="38"/>
      <c r="F256" s="41"/>
      <c r="G256" s="88">
        <f>SUM(C257:F257)</f>
        <v>0</v>
      </c>
      <c r="H256" s="72">
        <f>RANK(G256,Egyéni!$E$3:$E$324)</f>
        <v>27</v>
      </c>
      <c r="I256" s="91"/>
      <c r="L256"/>
    </row>
    <row r="257" spans="1:12" ht="13.5" customHeight="1" thickBot="1">
      <c r="A257" s="85"/>
      <c r="B257" s="94"/>
      <c r="C257" s="5">
        <f>IF(C256&lt;6.21,0,VLOOKUP(C256,rfut,5,TRUE))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IF(F256&lt;fiú!$D$2,0,VLOOKUP(F256,hfut,3,TRUE))</f>
        <v>0</v>
      </c>
      <c r="G257" s="95"/>
      <c r="H257" s="73"/>
      <c r="I257" s="92"/>
      <c r="L257"/>
    </row>
    <row r="258" ht="13.5" thickTop="1">
      <c r="L258"/>
    </row>
    <row r="259" ht="13.5" thickBot="1">
      <c r="L259"/>
    </row>
    <row r="260" spans="1:12" ht="26.25" customHeight="1" thickTop="1">
      <c r="A260" s="82"/>
      <c r="B260" s="83"/>
      <c r="C260" s="83"/>
      <c r="D260" s="83"/>
      <c r="E260" s="83"/>
      <c r="F260" s="83"/>
      <c r="G260" s="84"/>
      <c r="H260" s="74" t="s">
        <v>164</v>
      </c>
      <c r="I260" s="70">
        <f>RANK(I262,Csapat!$C$2:$C$24)</f>
        <v>5</v>
      </c>
      <c r="L260"/>
    </row>
    <row r="261" spans="1:12" ht="12.75" customHeight="1">
      <c r="A261" s="2" t="s">
        <v>1</v>
      </c>
      <c r="B261" s="18" t="s">
        <v>86</v>
      </c>
      <c r="C261" s="3" t="s">
        <v>92</v>
      </c>
      <c r="D261" s="3" t="s">
        <v>82</v>
      </c>
      <c r="E261" s="3" t="s">
        <v>84</v>
      </c>
      <c r="F261" s="3" t="s">
        <v>91</v>
      </c>
      <c r="G261" s="3" t="s">
        <v>0</v>
      </c>
      <c r="H261" s="75"/>
      <c r="I261" s="71"/>
      <c r="L261"/>
    </row>
    <row r="262" spans="1:12" ht="12.75" customHeight="1">
      <c r="A262" s="77"/>
      <c r="B262" s="78"/>
      <c r="C262" s="38"/>
      <c r="D262" s="39"/>
      <c r="E262" s="38"/>
      <c r="F262" s="40"/>
      <c r="G262" s="88">
        <f>SUM(C263:F263)</f>
        <v>0</v>
      </c>
      <c r="H262" s="72">
        <f>RANK(G262,Egyéni!$E$3:$E$324)</f>
        <v>27</v>
      </c>
      <c r="I262" s="90">
        <f>SUM(G262:G273)-MIN(G262:G273)</f>
        <v>0</v>
      </c>
      <c r="L262"/>
    </row>
    <row r="263" spans="1:12" ht="12.75" customHeight="1">
      <c r="A263" s="77"/>
      <c r="B263" s="79"/>
      <c r="C263" s="4">
        <f>IF(C262&lt;6.21,0,VLOOKUP(C262,rfut,5,TRUE))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IF(F262&lt;fiú!$D$2,0,VLOOKUP(F262,hfut,3,TRUE))</f>
        <v>0</v>
      </c>
      <c r="G263" s="89"/>
      <c r="H263" s="72"/>
      <c r="I263" s="91"/>
      <c r="L263"/>
    </row>
    <row r="264" spans="1:12" ht="12.75" customHeight="1">
      <c r="A264" s="77"/>
      <c r="B264" s="78"/>
      <c r="C264" s="38"/>
      <c r="D264" s="39"/>
      <c r="E264" s="38"/>
      <c r="F264" s="41"/>
      <c r="G264" s="88">
        <f>SUM(C265:F265)</f>
        <v>0</v>
      </c>
      <c r="H264" s="72">
        <f>RANK(G264,Egyéni!$E$3:$E$324)</f>
        <v>27</v>
      </c>
      <c r="I264" s="91"/>
      <c r="L264"/>
    </row>
    <row r="265" spans="1:12" ht="12.75" customHeight="1">
      <c r="A265" s="77"/>
      <c r="B265" s="79"/>
      <c r="C265" s="4">
        <f>IF(C264&lt;6.21,0,VLOOKUP(C264,rfut,5,TRUE))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IF(F264&lt;fiú!$D$2,0,VLOOKUP(F264,hfut,3,TRUE))</f>
        <v>0</v>
      </c>
      <c r="G265" s="89"/>
      <c r="H265" s="72"/>
      <c r="I265" s="91"/>
      <c r="L265"/>
    </row>
    <row r="266" spans="1:12" ht="12.75" customHeight="1">
      <c r="A266" s="77"/>
      <c r="B266" s="78"/>
      <c r="C266" s="38"/>
      <c r="D266" s="39"/>
      <c r="E266" s="38"/>
      <c r="F266" s="41"/>
      <c r="G266" s="88">
        <f>SUM(C267:F267)</f>
        <v>0</v>
      </c>
      <c r="H266" s="72">
        <f>RANK(G266,Egyéni!$E$3:$E$324)</f>
        <v>27</v>
      </c>
      <c r="I266" s="91"/>
      <c r="L266"/>
    </row>
    <row r="267" spans="1:12" ht="12.75" customHeight="1">
      <c r="A267" s="77"/>
      <c r="B267" s="79"/>
      <c r="C267" s="4">
        <f>IF(C266&lt;6.21,0,VLOOKUP(C266,rfut,5,TRUE))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IF(F266&lt;fiú!$D$2,0,VLOOKUP(F266,hfut,3,TRUE))</f>
        <v>0</v>
      </c>
      <c r="G267" s="89"/>
      <c r="H267" s="72"/>
      <c r="I267" s="91"/>
      <c r="L267"/>
    </row>
    <row r="268" spans="1:12" ht="12.75" customHeight="1">
      <c r="A268" s="77"/>
      <c r="B268" s="78"/>
      <c r="C268" s="38"/>
      <c r="D268" s="39"/>
      <c r="E268" s="38"/>
      <c r="F268" s="41"/>
      <c r="G268" s="88">
        <f>SUM(C269:F269)</f>
        <v>0</v>
      </c>
      <c r="H268" s="72">
        <f>RANK(G268,Egyéni!$E$3:$E$324)</f>
        <v>27</v>
      </c>
      <c r="I268" s="91"/>
      <c r="L268"/>
    </row>
    <row r="269" spans="1:12" ht="12.75" customHeight="1">
      <c r="A269" s="77"/>
      <c r="B269" s="79"/>
      <c r="C269" s="4">
        <f>IF(C268&lt;6.21,0,VLOOKUP(C268,rfut,5,TRUE))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IF(F268&lt;fiú!$D$2,0,VLOOKUP(F268,hfut,3,TRUE))</f>
        <v>0</v>
      </c>
      <c r="G269" s="89"/>
      <c r="H269" s="72"/>
      <c r="I269" s="91"/>
      <c r="L269"/>
    </row>
    <row r="270" spans="1:12" ht="12.75" customHeight="1">
      <c r="A270" s="77"/>
      <c r="B270" s="78"/>
      <c r="C270" s="38"/>
      <c r="D270" s="39"/>
      <c r="E270" s="38"/>
      <c r="F270" s="41"/>
      <c r="G270" s="80">
        <f>SUM(C271:F271)</f>
        <v>0</v>
      </c>
      <c r="H270" s="72">
        <f>RANK(G270,Egyéni!$E$3:$E$324)</f>
        <v>27</v>
      </c>
      <c r="I270" s="91"/>
      <c r="L270"/>
    </row>
    <row r="271" spans="1:12" ht="12.75" customHeight="1">
      <c r="A271" s="96"/>
      <c r="B271" s="97"/>
      <c r="C271" s="50">
        <f>IF(C270&lt;6.21,0,VLOOKUP(C270,rfut,5,TRUE))</f>
        <v>0</v>
      </c>
      <c r="D271" s="50">
        <f>IF(D270&lt;179,0,VLOOKUP(D270,távol,4,TRUE))</f>
        <v>0</v>
      </c>
      <c r="E271" s="50">
        <f>IF(E270&lt;4,0,VLOOKUP(E270,kisl,2,TRUE))</f>
        <v>0</v>
      </c>
      <c r="F271" s="50">
        <f>IF(F270&lt;fiú!$D$2,0,VLOOKUP(F270,hfut,3,TRUE))</f>
        <v>0</v>
      </c>
      <c r="G271" s="81"/>
      <c r="H271" s="76"/>
      <c r="I271" s="91"/>
      <c r="L271"/>
    </row>
    <row r="272" spans="1:12" ht="12.75" customHeight="1">
      <c r="A272" s="77"/>
      <c r="B272" s="93"/>
      <c r="C272" s="38"/>
      <c r="D272" s="39"/>
      <c r="E272" s="38"/>
      <c r="F272" s="41"/>
      <c r="G272" s="88">
        <f>SUM(C273:F273)</f>
        <v>0</v>
      </c>
      <c r="H272" s="72">
        <f>RANK(G272,Egyéni!$E$3:$E$324)</f>
        <v>27</v>
      </c>
      <c r="I272" s="91"/>
      <c r="L272"/>
    </row>
    <row r="273" spans="1:12" ht="13.5" customHeight="1" thickBot="1">
      <c r="A273" s="85"/>
      <c r="B273" s="94"/>
      <c r="C273" s="5">
        <f>IF(C272&lt;6.21,0,VLOOKUP(C272,rfut,5,TRUE))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IF(F272&lt;fiú!$D$2,0,VLOOKUP(F272,hfut,3,TRUE))</f>
        <v>0</v>
      </c>
      <c r="G273" s="95"/>
      <c r="H273" s="73"/>
      <c r="I273" s="92"/>
      <c r="L273"/>
    </row>
    <row r="274" ht="13.5" thickTop="1">
      <c r="L274"/>
    </row>
    <row r="275" ht="13.5" thickBot="1">
      <c r="L275"/>
    </row>
    <row r="276" spans="1:12" ht="26.25" customHeight="1" thickTop="1">
      <c r="A276" s="82"/>
      <c r="B276" s="83"/>
      <c r="C276" s="83"/>
      <c r="D276" s="83"/>
      <c r="E276" s="83"/>
      <c r="F276" s="83"/>
      <c r="G276" s="84"/>
      <c r="H276" s="74" t="s">
        <v>164</v>
      </c>
      <c r="I276" s="70">
        <f>RANK(I278,Csapat!$C$2:$C$24)</f>
        <v>5</v>
      </c>
      <c r="L276"/>
    </row>
    <row r="277" spans="1:12" ht="12.75" customHeight="1">
      <c r="A277" s="2" t="s">
        <v>1</v>
      </c>
      <c r="B277" s="18" t="s">
        <v>86</v>
      </c>
      <c r="C277" s="3" t="s">
        <v>92</v>
      </c>
      <c r="D277" s="3" t="s">
        <v>82</v>
      </c>
      <c r="E277" s="3" t="s">
        <v>84</v>
      </c>
      <c r="F277" s="3" t="s">
        <v>91</v>
      </c>
      <c r="G277" s="3" t="s">
        <v>0</v>
      </c>
      <c r="H277" s="75"/>
      <c r="I277" s="71"/>
      <c r="L277"/>
    </row>
    <row r="278" spans="1:12" ht="12.75" customHeight="1">
      <c r="A278" s="77"/>
      <c r="B278" s="78"/>
      <c r="C278" s="38"/>
      <c r="D278" s="39"/>
      <c r="E278" s="38"/>
      <c r="F278" s="40"/>
      <c r="G278" s="88">
        <f>SUM(C279:F279)</f>
        <v>0</v>
      </c>
      <c r="H278" s="72">
        <f>RANK(G278,Egyéni!$E$3:$E$324)</f>
        <v>27</v>
      </c>
      <c r="I278" s="90">
        <f>SUM(G278:G289)-MIN(G278:G289)</f>
        <v>0</v>
      </c>
      <c r="L278"/>
    </row>
    <row r="279" spans="1:12" ht="12.75" customHeight="1">
      <c r="A279" s="77"/>
      <c r="B279" s="79"/>
      <c r="C279" s="4">
        <f>IF(C278&lt;6.21,0,VLOOKUP(C278,rfut,5,TRUE))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IF(F278&lt;fiú!$D$2,0,VLOOKUP(F278,hfut,3,TRUE))</f>
        <v>0</v>
      </c>
      <c r="G279" s="89"/>
      <c r="H279" s="72"/>
      <c r="I279" s="91"/>
      <c r="L279"/>
    </row>
    <row r="280" spans="1:12" ht="12.75" customHeight="1">
      <c r="A280" s="77"/>
      <c r="B280" s="78"/>
      <c r="C280" s="38"/>
      <c r="D280" s="39"/>
      <c r="E280" s="38"/>
      <c r="F280" s="41"/>
      <c r="G280" s="88">
        <f>SUM(C281:F281)</f>
        <v>0</v>
      </c>
      <c r="H280" s="72">
        <f>RANK(G280,Egyéni!$E$3:$E$324)</f>
        <v>27</v>
      </c>
      <c r="I280" s="91"/>
      <c r="L280"/>
    </row>
    <row r="281" spans="1:12" ht="12.75" customHeight="1">
      <c r="A281" s="77"/>
      <c r="B281" s="79"/>
      <c r="C281" s="4">
        <f>IF(C280&lt;6.21,0,VLOOKUP(C280,rfut,5,TRUE))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IF(F280&lt;fiú!$D$2,0,VLOOKUP(F280,hfut,3,TRUE))</f>
        <v>0</v>
      </c>
      <c r="G281" s="89"/>
      <c r="H281" s="72"/>
      <c r="I281" s="91"/>
      <c r="L281"/>
    </row>
    <row r="282" spans="1:12" ht="12.75" customHeight="1">
      <c r="A282" s="77"/>
      <c r="B282" s="78"/>
      <c r="C282" s="38"/>
      <c r="D282" s="39"/>
      <c r="E282" s="38"/>
      <c r="F282" s="41"/>
      <c r="G282" s="88">
        <f>SUM(C283:F283)</f>
        <v>0</v>
      </c>
      <c r="H282" s="72">
        <f>RANK(G282,Egyéni!$E$3:$E$324)</f>
        <v>27</v>
      </c>
      <c r="I282" s="91"/>
      <c r="L282"/>
    </row>
    <row r="283" spans="1:12" ht="12.75" customHeight="1">
      <c r="A283" s="77"/>
      <c r="B283" s="79"/>
      <c r="C283" s="4">
        <f>IF(C282&lt;6.21,0,VLOOKUP(C282,rfut,5,TRUE))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IF(F282&lt;fiú!$D$2,0,VLOOKUP(F282,hfut,3,TRUE))</f>
        <v>0</v>
      </c>
      <c r="G283" s="89"/>
      <c r="H283" s="72"/>
      <c r="I283" s="91"/>
      <c r="L283"/>
    </row>
    <row r="284" spans="1:12" ht="12.75" customHeight="1">
      <c r="A284" s="77"/>
      <c r="B284" s="78"/>
      <c r="C284" s="38"/>
      <c r="D284" s="39"/>
      <c r="E284" s="38"/>
      <c r="F284" s="41"/>
      <c r="G284" s="88">
        <f>SUM(C285:F285)</f>
        <v>0</v>
      </c>
      <c r="H284" s="72">
        <f>RANK(G284,Egyéni!$E$3:$E$324)</f>
        <v>27</v>
      </c>
      <c r="I284" s="91"/>
      <c r="L284"/>
    </row>
    <row r="285" spans="1:12" ht="12.75" customHeight="1">
      <c r="A285" s="77"/>
      <c r="B285" s="79"/>
      <c r="C285" s="4">
        <f>IF(C284&lt;6.21,0,VLOOKUP(C284,rfut,5,TRUE))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IF(F284&lt;fiú!$D$2,0,VLOOKUP(F284,hfut,3,TRUE))</f>
        <v>0</v>
      </c>
      <c r="G285" s="89"/>
      <c r="H285" s="72"/>
      <c r="I285" s="91"/>
      <c r="L285"/>
    </row>
    <row r="286" spans="1:12" ht="12.75" customHeight="1">
      <c r="A286" s="77"/>
      <c r="B286" s="78"/>
      <c r="C286" s="38"/>
      <c r="D286" s="39"/>
      <c r="E286" s="38"/>
      <c r="F286" s="41"/>
      <c r="G286" s="80">
        <f>SUM(C287:F287)</f>
        <v>0</v>
      </c>
      <c r="H286" s="72">
        <f>RANK(G286,Egyéni!$E$3:$E$324)</f>
        <v>27</v>
      </c>
      <c r="I286" s="91"/>
      <c r="L286"/>
    </row>
    <row r="287" spans="1:12" ht="12.75" customHeight="1">
      <c r="A287" s="96"/>
      <c r="B287" s="97"/>
      <c r="C287" s="50">
        <f>IF(C286&lt;6.21,0,VLOOKUP(C286,rfut,5,TRUE))</f>
        <v>0</v>
      </c>
      <c r="D287" s="50">
        <f>IF(D286&lt;179,0,VLOOKUP(D286,távol,4,TRUE))</f>
        <v>0</v>
      </c>
      <c r="E287" s="50">
        <f>IF(E286&lt;4,0,VLOOKUP(E286,kisl,2,TRUE))</f>
        <v>0</v>
      </c>
      <c r="F287" s="50">
        <f>IF(F286&lt;fiú!$D$2,0,VLOOKUP(F286,hfut,3,TRUE))</f>
        <v>0</v>
      </c>
      <c r="G287" s="81"/>
      <c r="H287" s="76"/>
      <c r="I287" s="91"/>
      <c r="L287"/>
    </row>
    <row r="288" spans="1:12" ht="12.75" customHeight="1">
      <c r="A288" s="77"/>
      <c r="B288" s="93"/>
      <c r="C288" s="38"/>
      <c r="D288" s="39"/>
      <c r="E288" s="38"/>
      <c r="F288" s="41"/>
      <c r="G288" s="88">
        <f>SUM(C289:F289)</f>
        <v>0</v>
      </c>
      <c r="H288" s="72">
        <f>RANK(G288,Egyéni!$E$3:$E$324)</f>
        <v>27</v>
      </c>
      <c r="I288" s="91"/>
      <c r="L288"/>
    </row>
    <row r="289" spans="1:12" ht="13.5" customHeight="1" thickBot="1">
      <c r="A289" s="85"/>
      <c r="B289" s="94"/>
      <c r="C289" s="5">
        <f>IF(C288&lt;6.21,0,VLOOKUP(C288,rfut,5,TRUE))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IF(F288&lt;fiú!$D$2,0,VLOOKUP(F288,hfut,3,TRUE))</f>
        <v>0</v>
      </c>
      <c r="G289" s="95"/>
      <c r="H289" s="73"/>
      <c r="I289" s="92"/>
      <c r="L289"/>
    </row>
    <row r="290" ht="13.5" thickTop="1">
      <c r="L290"/>
    </row>
    <row r="291" ht="13.5" thickBot="1">
      <c r="L291"/>
    </row>
    <row r="292" spans="1:12" ht="26.25" customHeight="1" thickTop="1">
      <c r="A292" s="82"/>
      <c r="B292" s="83"/>
      <c r="C292" s="83"/>
      <c r="D292" s="83"/>
      <c r="E292" s="83"/>
      <c r="F292" s="83"/>
      <c r="G292" s="84"/>
      <c r="H292" s="74" t="s">
        <v>164</v>
      </c>
      <c r="I292" s="70">
        <f>RANK(I294,Csapat!$C$2:$C$24)</f>
        <v>5</v>
      </c>
      <c r="L292"/>
    </row>
    <row r="293" spans="1:12" ht="12.75" customHeight="1">
      <c r="A293" s="2" t="s">
        <v>1</v>
      </c>
      <c r="B293" s="18" t="s">
        <v>86</v>
      </c>
      <c r="C293" s="3" t="s">
        <v>92</v>
      </c>
      <c r="D293" s="3" t="s">
        <v>82</v>
      </c>
      <c r="E293" s="3" t="s">
        <v>84</v>
      </c>
      <c r="F293" s="3" t="s">
        <v>91</v>
      </c>
      <c r="G293" s="3" t="s">
        <v>0</v>
      </c>
      <c r="H293" s="75"/>
      <c r="I293" s="71"/>
      <c r="L293"/>
    </row>
    <row r="294" spans="1:12" ht="12.75" customHeight="1">
      <c r="A294" s="77"/>
      <c r="B294" s="78"/>
      <c r="C294" s="38"/>
      <c r="D294" s="39"/>
      <c r="E294" s="38"/>
      <c r="F294" s="40"/>
      <c r="G294" s="88">
        <f>SUM(C295:F295)</f>
        <v>0</v>
      </c>
      <c r="H294" s="72">
        <f>RANK(G294,Egyéni!$E$3:$E$324)</f>
        <v>27</v>
      </c>
      <c r="I294" s="90">
        <f>SUM(G294:G305)-MIN(G294:G305)</f>
        <v>0</v>
      </c>
      <c r="L294"/>
    </row>
    <row r="295" spans="1:12" ht="12.75" customHeight="1">
      <c r="A295" s="77"/>
      <c r="B295" s="79"/>
      <c r="C295" s="4">
        <f>IF(C294&lt;6.21,0,VLOOKUP(C294,rfut,5,TRUE))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IF(F294&lt;fiú!$D$2,0,VLOOKUP(F294,hfut,3,TRUE))</f>
        <v>0</v>
      </c>
      <c r="G295" s="89"/>
      <c r="H295" s="72"/>
      <c r="I295" s="91"/>
      <c r="L295"/>
    </row>
    <row r="296" spans="1:12" ht="12.75" customHeight="1">
      <c r="A296" s="77"/>
      <c r="B296" s="78"/>
      <c r="C296" s="38"/>
      <c r="D296" s="39"/>
      <c r="E296" s="38"/>
      <c r="F296" s="41"/>
      <c r="G296" s="88">
        <f>SUM(C297:F297)</f>
        <v>0</v>
      </c>
      <c r="H296" s="72">
        <f>RANK(G296,Egyéni!$E$3:$E$324)</f>
        <v>27</v>
      </c>
      <c r="I296" s="91"/>
      <c r="L296"/>
    </row>
    <row r="297" spans="1:12" ht="12.75" customHeight="1">
      <c r="A297" s="77"/>
      <c r="B297" s="79"/>
      <c r="C297" s="4">
        <f>IF(C296&lt;6.21,0,VLOOKUP(C296,rfut,5,TRUE))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IF(F296&lt;fiú!$D$2,0,VLOOKUP(F296,hfut,3,TRUE))</f>
        <v>0</v>
      </c>
      <c r="G297" s="89"/>
      <c r="H297" s="72"/>
      <c r="I297" s="91"/>
      <c r="L297"/>
    </row>
    <row r="298" spans="1:12" ht="12.75" customHeight="1">
      <c r="A298" s="77"/>
      <c r="B298" s="78"/>
      <c r="C298" s="38"/>
      <c r="D298" s="39"/>
      <c r="E298" s="38"/>
      <c r="F298" s="41"/>
      <c r="G298" s="88">
        <f>SUM(C299:F299)</f>
        <v>0</v>
      </c>
      <c r="H298" s="72">
        <f>RANK(G298,Egyéni!$E$3:$E$324)</f>
        <v>27</v>
      </c>
      <c r="I298" s="91"/>
      <c r="L298"/>
    </row>
    <row r="299" spans="1:12" ht="12.75" customHeight="1">
      <c r="A299" s="77"/>
      <c r="B299" s="79"/>
      <c r="C299" s="4">
        <f>IF(C298&lt;6.21,0,VLOOKUP(C298,rfut,5,TRUE))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IF(F298&lt;fiú!$D$2,0,VLOOKUP(F298,hfut,3,TRUE))</f>
        <v>0</v>
      </c>
      <c r="G299" s="89"/>
      <c r="H299" s="72"/>
      <c r="I299" s="91"/>
      <c r="L299"/>
    </row>
    <row r="300" spans="1:12" ht="12.75" customHeight="1">
      <c r="A300" s="77"/>
      <c r="B300" s="78"/>
      <c r="C300" s="38"/>
      <c r="D300" s="39"/>
      <c r="E300" s="38"/>
      <c r="F300" s="41"/>
      <c r="G300" s="88">
        <f>SUM(C301:F301)</f>
        <v>0</v>
      </c>
      <c r="H300" s="72">
        <f>RANK(G300,Egyéni!$E$3:$E$324)</f>
        <v>27</v>
      </c>
      <c r="I300" s="91"/>
      <c r="L300"/>
    </row>
    <row r="301" spans="1:12" ht="12.75" customHeight="1">
      <c r="A301" s="77"/>
      <c r="B301" s="79"/>
      <c r="C301" s="4">
        <f>IF(C300&lt;6.21,0,VLOOKUP(C300,rfut,5,TRUE))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IF(F300&lt;fiú!$D$2,0,VLOOKUP(F300,hfut,3,TRUE))</f>
        <v>0</v>
      </c>
      <c r="G301" s="89"/>
      <c r="H301" s="72"/>
      <c r="I301" s="91"/>
      <c r="L301"/>
    </row>
    <row r="302" spans="1:12" ht="12.75" customHeight="1">
      <c r="A302" s="77"/>
      <c r="B302" s="78"/>
      <c r="C302" s="38"/>
      <c r="D302" s="39"/>
      <c r="E302" s="38"/>
      <c r="F302" s="41"/>
      <c r="G302" s="80">
        <f>SUM(C303:F303)</f>
        <v>0</v>
      </c>
      <c r="H302" s="72">
        <f>RANK(G302,Egyéni!$E$3:$E$324)</f>
        <v>27</v>
      </c>
      <c r="I302" s="91"/>
      <c r="L302"/>
    </row>
    <row r="303" spans="1:12" ht="12.75" customHeight="1">
      <c r="A303" s="96"/>
      <c r="B303" s="97"/>
      <c r="C303" s="50">
        <f>IF(C302&lt;6.21,0,VLOOKUP(C302,rfut,5,TRUE))</f>
        <v>0</v>
      </c>
      <c r="D303" s="50">
        <f>IF(D302&lt;179,0,VLOOKUP(D302,távol,4,TRUE))</f>
        <v>0</v>
      </c>
      <c r="E303" s="50">
        <f>IF(E302&lt;4,0,VLOOKUP(E302,kisl,2,TRUE))</f>
        <v>0</v>
      </c>
      <c r="F303" s="50">
        <f>IF(F302&lt;fiú!$D$2,0,VLOOKUP(F302,hfut,3,TRUE))</f>
        <v>0</v>
      </c>
      <c r="G303" s="81"/>
      <c r="H303" s="76"/>
      <c r="I303" s="91"/>
      <c r="L303"/>
    </row>
    <row r="304" spans="1:12" ht="12.75" customHeight="1">
      <c r="A304" s="77"/>
      <c r="B304" s="93"/>
      <c r="C304" s="38"/>
      <c r="D304" s="39"/>
      <c r="E304" s="38"/>
      <c r="F304" s="41"/>
      <c r="G304" s="88">
        <f>SUM(C305:F305)</f>
        <v>0</v>
      </c>
      <c r="H304" s="72">
        <f>RANK(G304,Egyéni!$E$3:$E$324)</f>
        <v>27</v>
      </c>
      <c r="I304" s="91"/>
      <c r="L304"/>
    </row>
    <row r="305" spans="1:12" ht="13.5" customHeight="1" thickBot="1">
      <c r="A305" s="85"/>
      <c r="B305" s="94"/>
      <c r="C305" s="5">
        <f>IF(C304&lt;6.21,0,VLOOKUP(C304,rfut,5,TRUE))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IF(F304&lt;fiú!$D$2,0,VLOOKUP(F304,hfut,3,TRUE))</f>
        <v>0</v>
      </c>
      <c r="G305" s="95"/>
      <c r="H305" s="73"/>
      <c r="I305" s="92"/>
      <c r="L305"/>
    </row>
    <row r="306" ht="13.5" thickTop="1">
      <c r="L306"/>
    </row>
    <row r="307" ht="13.5" thickBot="1">
      <c r="L307"/>
    </row>
    <row r="308" spans="1:12" ht="26.25" customHeight="1" thickTop="1">
      <c r="A308" s="82"/>
      <c r="B308" s="83"/>
      <c r="C308" s="83"/>
      <c r="D308" s="83"/>
      <c r="E308" s="83"/>
      <c r="F308" s="83"/>
      <c r="G308" s="84"/>
      <c r="H308" s="74" t="s">
        <v>164</v>
      </c>
      <c r="I308" s="70">
        <f>RANK(I310,Csapat!$C$2:$C$24)</f>
        <v>5</v>
      </c>
      <c r="L308"/>
    </row>
    <row r="309" spans="1:12" ht="12.75" customHeight="1">
      <c r="A309" s="2" t="s">
        <v>1</v>
      </c>
      <c r="B309" s="18" t="s">
        <v>86</v>
      </c>
      <c r="C309" s="3" t="s">
        <v>92</v>
      </c>
      <c r="D309" s="3" t="s">
        <v>82</v>
      </c>
      <c r="E309" s="3" t="s">
        <v>84</v>
      </c>
      <c r="F309" s="3" t="s">
        <v>91</v>
      </c>
      <c r="G309" s="3" t="s">
        <v>0</v>
      </c>
      <c r="H309" s="75"/>
      <c r="I309" s="71"/>
      <c r="L309"/>
    </row>
    <row r="310" spans="1:12" ht="12.75" customHeight="1">
      <c r="A310" s="77"/>
      <c r="B310" s="78"/>
      <c r="C310" s="38"/>
      <c r="D310" s="39"/>
      <c r="E310" s="38"/>
      <c r="F310" s="40"/>
      <c r="G310" s="88">
        <f>SUM(C311:F311)</f>
        <v>0</v>
      </c>
      <c r="H310" s="72">
        <f>RANK(G310,Egyéni!$E$3:$E$324)</f>
        <v>27</v>
      </c>
      <c r="I310" s="90">
        <f>SUM(G310:G321)-MIN(G310:G321)</f>
        <v>0</v>
      </c>
      <c r="L310"/>
    </row>
    <row r="311" spans="1:12" ht="12.75" customHeight="1">
      <c r="A311" s="77"/>
      <c r="B311" s="79"/>
      <c r="C311" s="4">
        <f>IF(C310&lt;6.21,0,VLOOKUP(C310,rfut,5,TRUE))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IF(F310&lt;fiú!$D$2,0,VLOOKUP(F310,hfut,3,TRUE))</f>
        <v>0</v>
      </c>
      <c r="G311" s="89"/>
      <c r="H311" s="72"/>
      <c r="I311" s="91"/>
      <c r="L311"/>
    </row>
    <row r="312" spans="1:12" ht="12.75" customHeight="1">
      <c r="A312" s="77"/>
      <c r="B312" s="78"/>
      <c r="C312" s="38"/>
      <c r="D312" s="39"/>
      <c r="E312" s="38"/>
      <c r="F312" s="41"/>
      <c r="G312" s="88">
        <f>SUM(C313:F313)</f>
        <v>0</v>
      </c>
      <c r="H312" s="72">
        <f>RANK(G312,Egyéni!$E$3:$E$324)</f>
        <v>27</v>
      </c>
      <c r="I312" s="91"/>
      <c r="L312"/>
    </row>
    <row r="313" spans="1:12" ht="12.75" customHeight="1">
      <c r="A313" s="77"/>
      <c r="B313" s="79"/>
      <c r="C313" s="4">
        <f>IF(C312&lt;6.21,0,VLOOKUP(C312,rfut,5,TRUE))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IF(F312&lt;fiú!$D$2,0,VLOOKUP(F312,hfut,3,TRUE))</f>
        <v>0</v>
      </c>
      <c r="G313" s="89"/>
      <c r="H313" s="72"/>
      <c r="I313" s="91"/>
      <c r="L313"/>
    </row>
    <row r="314" spans="1:12" ht="12.75" customHeight="1">
      <c r="A314" s="77"/>
      <c r="B314" s="78"/>
      <c r="C314" s="38"/>
      <c r="D314" s="39"/>
      <c r="E314" s="38"/>
      <c r="F314" s="41"/>
      <c r="G314" s="88">
        <f>SUM(C315:F315)</f>
        <v>0</v>
      </c>
      <c r="H314" s="72">
        <f>RANK(G314,Egyéni!$E$3:$E$324)</f>
        <v>27</v>
      </c>
      <c r="I314" s="91"/>
      <c r="L314"/>
    </row>
    <row r="315" spans="1:12" ht="12.75" customHeight="1">
      <c r="A315" s="77"/>
      <c r="B315" s="79"/>
      <c r="C315" s="4">
        <f>IF(C314&lt;6.21,0,VLOOKUP(C314,rfut,5,TRUE))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IF(F314&lt;fiú!$D$2,0,VLOOKUP(F314,hfut,3,TRUE))</f>
        <v>0</v>
      </c>
      <c r="G315" s="89"/>
      <c r="H315" s="72"/>
      <c r="I315" s="91"/>
      <c r="L315"/>
    </row>
    <row r="316" spans="1:12" ht="12.75" customHeight="1">
      <c r="A316" s="77"/>
      <c r="B316" s="78"/>
      <c r="C316" s="38"/>
      <c r="D316" s="39"/>
      <c r="E316" s="38"/>
      <c r="F316" s="41"/>
      <c r="G316" s="88">
        <f>SUM(C317:F317)</f>
        <v>0</v>
      </c>
      <c r="H316" s="72">
        <f>RANK(G316,Egyéni!$E$3:$E$324)</f>
        <v>27</v>
      </c>
      <c r="I316" s="91"/>
      <c r="L316"/>
    </row>
    <row r="317" spans="1:12" ht="12.75" customHeight="1">
      <c r="A317" s="77"/>
      <c r="B317" s="79"/>
      <c r="C317" s="4">
        <f>IF(C316&lt;6.21,0,VLOOKUP(C316,rfut,5,TRUE))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IF(F316&lt;fiú!$D$2,0,VLOOKUP(F316,hfut,3,TRUE))</f>
        <v>0</v>
      </c>
      <c r="G317" s="89"/>
      <c r="H317" s="72"/>
      <c r="I317" s="91"/>
      <c r="L317"/>
    </row>
    <row r="318" spans="1:12" ht="12.75" customHeight="1">
      <c r="A318" s="77"/>
      <c r="B318" s="78"/>
      <c r="C318" s="38"/>
      <c r="D318" s="39"/>
      <c r="E318" s="38"/>
      <c r="F318" s="41"/>
      <c r="G318" s="80">
        <f>SUM(C319:F319)</f>
        <v>0</v>
      </c>
      <c r="H318" s="72">
        <f>RANK(G318,Egyéni!$E$3:$E$324)</f>
        <v>27</v>
      </c>
      <c r="I318" s="91"/>
      <c r="L318"/>
    </row>
    <row r="319" spans="1:12" ht="12.75" customHeight="1">
      <c r="A319" s="77"/>
      <c r="B319" s="79"/>
      <c r="C319" s="4">
        <f>IF(C318&lt;6.21,0,VLOOKUP(C318,rfut,5,TRUE))</f>
        <v>0</v>
      </c>
      <c r="D319" s="4">
        <f>IF(D318&lt;179,0,VLOOKUP(D318,távol,4,TRUE))</f>
        <v>0</v>
      </c>
      <c r="E319" s="4">
        <f>IF(E318&lt;4,0,VLOOKUP(E318,kisl,2,TRUE))</f>
        <v>0</v>
      </c>
      <c r="F319" s="4">
        <f>IF(F318&lt;fiú!$D$2,0,VLOOKUP(F318,hfut,3,TRUE))</f>
        <v>0</v>
      </c>
      <c r="G319" s="81"/>
      <c r="H319" s="72"/>
      <c r="I319" s="91"/>
      <c r="L319"/>
    </row>
    <row r="320" spans="1:12" ht="12.75" customHeight="1">
      <c r="A320" s="77"/>
      <c r="B320" s="78"/>
      <c r="C320" s="42"/>
      <c r="D320" s="43"/>
      <c r="E320" s="42"/>
      <c r="F320" s="44"/>
      <c r="G320" s="80">
        <f>SUM(C321:F321)</f>
        <v>0</v>
      </c>
      <c r="H320" s="72">
        <f>RANK(G320,Egyéni!$E$3:$E$324)</f>
        <v>27</v>
      </c>
      <c r="I320" s="91"/>
      <c r="L320"/>
    </row>
    <row r="321" spans="1:12" ht="13.5" customHeight="1" thickBot="1">
      <c r="A321" s="85"/>
      <c r="B321" s="86"/>
      <c r="C321" s="5">
        <f>IF(C320&lt;6.21,0,VLOOKUP(C320,rfut,5,TRUE))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IF(F320&lt;fiú!$D$2,0,VLOOKUP(F320,hfut,3,TRUE))</f>
        <v>0</v>
      </c>
      <c r="G321" s="87"/>
      <c r="H321" s="73"/>
      <c r="I321" s="92"/>
      <c r="L321"/>
    </row>
    <row r="322" ht="13.5" thickTop="1">
      <c r="L322"/>
    </row>
    <row r="323" ht="13.5" thickBot="1">
      <c r="L323"/>
    </row>
    <row r="324" spans="1:12" ht="26.25" customHeight="1" thickTop="1">
      <c r="A324" s="82"/>
      <c r="B324" s="83"/>
      <c r="C324" s="83"/>
      <c r="D324" s="83"/>
      <c r="E324" s="83"/>
      <c r="F324" s="83"/>
      <c r="G324" s="84"/>
      <c r="H324" s="74" t="s">
        <v>164</v>
      </c>
      <c r="I324" s="70">
        <f>RANK(I326,Csapat!$C$2:$C$24)</f>
        <v>5</v>
      </c>
      <c r="L324"/>
    </row>
    <row r="325" spans="1:12" ht="12.75" customHeight="1">
      <c r="A325" s="2" t="s">
        <v>1</v>
      </c>
      <c r="B325" s="18" t="s">
        <v>86</v>
      </c>
      <c r="C325" s="3" t="s">
        <v>92</v>
      </c>
      <c r="D325" s="3" t="s">
        <v>82</v>
      </c>
      <c r="E325" s="3" t="s">
        <v>84</v>
      </c>
      <c r="F325" s="3" t="s">
        <v>91</v>
      </c>
      <c r="G325" s="3" t="s">
        <v>0</v>
      </c>
      <c r="H325" s="75"/>
      <c r="I325" s="71"/>
      <c r="L325"/>
    </row>
    <row r="326" spans="1:12" ht="12.75">
      <c r="A326" s="77"/>
      <c r="B326" s="78"/>
      <c r="C326" s="38"/>
      <c r="D326" s="39"/>
      <c r="E326" s="38"/>
      <c r="F326" s="40"/>
      <c r="G326" s="88">
        <f>SUM(C327:F327)</f>
        <v>0</v>
      </c>
      <c r="H326" s="72">
        <f>RANK(G326,Egyéni!$E$3:$E$324)</f>
        <v>27</v>
      </c>
      <c r="I326" s="90">
        <f>SUM(G326:G337)-MIN(G326:G337)</f>
        <v>0</v>
      </c>
      <c r="L326"/>
    </row>
    <row r="327" spans="1:12" ht="12.75">
      <c r="A327" s="77"/>
      <c r="B327" s="79"/>
      <c r="C327" s="4">
        <f>IF(C326&lt;6.21,0,VLOOKUP(C326,rfut,5,TRUE))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IF(F326&lt;fiú!$D$2,0,VLOOKUP(F326,hfut,3,TRUE))</f>
        <v>0</v>
      </c>
      <c r="G327" s="89"/>
      <c r="H327" s="72"/>
      <c r="I327" s="91"/>
      <c r="L327"/>
    </row>
    <row r="328" spans="1:12" ht="12.75" customHeight="1">
      <c r="A328" s="77"/>
      <c r="B328" s="78"/>
      <c r="C328" s="38"/>
      <c r="D328" s="39"/>
      <c r="E328" s="38"/>
      <c r="F328" s="41"/>
      <c r="G328" s="88">
        <f>SUM(C329:F329)</f>
        <v>0</v>
      </c>
      <c r="H328" s="72">
        <f>RANK(G328,Egyéni!$E$3:$E$324)</f>
        <v>27</v>
      </c>
      <c r="I328" s="91"/>
      <c r="L328"/>
    </row>
    <row r="329" spans="1:12" ht="12.75">
      <c r="A329" s="77"/>
      <c r="B329" s="79"/>
      <c r="C329" s="4">
        <f>IF(C328&lt;6.21,0,VLOOKUP(C328,rfut,5,TRUE))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IF(F328&lt;fiú!$D$2,0,VLOOKUP(F328,hfut,3,TRUE))</f>
        <v>0</v>
      </c>
      <c r="G329" s="89"/>
      <c r="H329" s="72"/>
      <c r="I329" s="91"/>
      <c r="L329"/>
    </row>
    <row r="330" spans="1:12" ht="12.75">
      <c r="A330" s="77"/>
      <c r="B330" s="78"/>
      <c r="C330" s="38"/>
      <c r="D330" s="39"/>
      <c r="E330" s="38"/>
      <c r="F330" s="41"/>
      <c r="G330" s="88">
        <f>SUM(C331:F331)</f>
        <v>0</v>
      </c>
      <c r="H330" s="72">
        <f>RANK(G330,Egyéni!$E$3:$E$324)</f>
        <v>27</v>
      </c>
      <c r="I330" s="91"/>
      <c r="L330"/>
    </row>
    <row r="331" spans="1:12" ht="12.75">
      <c r="A331" s="77"/>
      <c r="B331" s="79"/>
      <c r="C331" s="4">
        <f>IF(C330&lt;6.21,0,VLOOKUP(C330,rfut,5,TRUE))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IF(F330&lt;fiú!$D$2,0,VLOOKUP(F330,hfut,3,TRUE))</f>
        <v>0</v>
      </c>
      <c r="G331" s="89"/>
      <c r="H331" s="72"/>
      <c r="I331" s="91"/>
      <c r="L331"/>
    </row>
    <row r="332" spans="1:12" ht="12.75">
      <c r="A332" s="77"/>
      <c r="B332" s="78"/>
      <c r="C332" s="38"/>
      <c r="D332" s="39"/>
      <c r="E332" s="38"/>
      <c r="F332" s="41"/>
      <c r="G332" s="88">
        <f>SUM(C333:F333)</f>
        <v>0</v>
      </c>
      <c r="H332" s="72">
        <f>RANK(G332,Egyéni!$E$3:$E$324)</f>
        <v>27</v>
      </c>
      <c r="I332" s="91"/>
      <c r="L332"/>
    </row>
    <row r="333" spans="1:12" ht="12.75">
      <c r="A333" s="77"/>
      <c r="B333" s="79"/>
      <c r="C333" s="4">
        <f>IF(C332&lt;6.21,0,VLOOKUP(C332,rfut,5,TRUE))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IF(F332&lt;fiú!$D$2,0,VLOOKUP(F332,hfut,3,TRUE))</f>
        <v>0</v>
      </c>
      <c r="G333" s="89"/>
      <c r="H333" s="72"/>
      <c r="I333" s="91"/>
      <c r="L333"/>
    </row>
    <row r="334" spans="1:12" ht="12.75">
      <c r="A334" s="77"/>
      <c r="B334" s="78"/>
      <c r="C334" s="38"/>
      <c r="D334" s="39"/>
      <c r="E334" s="38"/>
      <c r="F334" s="41"/>
      <c r="G334" s="80">
        <f>SUM(C335:F335)</f>
        <v>0</v>
      </c>
      <c r="H334" s="72">
        <f>RANK(G334,Egyéni!$E$3:$E$324)</f>
        <v>27</v>
      </c>
      <c r="I334" s="91"/>
      <c r="L334"/>
    </row>
    <row r="335" spans="1:12" ht="12.75">
      <c r="A335" s="77"/>
      <c r="B335" s="79"/>
      <c r="C335" s="4">
        <f>IF(C334&lt;6.21,0,VLOOKUP(C334,rfut,5,TRUE))</f>
        <v>0</v>
      </c>
      <c r="D335" s="4">
        <f>IF(D334&lt;179,0,VLOOKUP(D334,távol,4,TRUE))</f>
        <v>0</v>
      </c>
      <c r="E335" s="4">
        <f>IF(E334&lt;4,0,VLOOKUP(E334,kisl,2,TRUE))</f>
        <v>0</v>
      </c>
      <c r="F335" s="4">
        <f>IF(F334&lt;fiú!$D$2,0,VLOOKUP(F334,hfut,3,TRUE))</f>
        <v>0</v>
      </c>
      <c r="G335" s="81"/>
      <c r="H335" s="72"/>
      <c r="I335" s="91"/>
      <c r="L335"/>
    </row>
    <row r="336" spans="1:12" ht="12.75">
      <c r="A336" s="77"/>
      <c r="B336" s="78"/>
      <c r="C336" s="42"/>
      <c r="D336" s="43"/>
      <c r="E336" s="42"/>
      <c r="F336" s="44"/>
      <c r="G336" s="80">
        <f>SUM(C337:F337)</f>
        <v>0</v>
      </c>
      <c r="H336" s="72">
        <f>RANK(G336,Egyéni!$E$3:$E$324)</f>
        <v>27</v>
      </c>
      <c r="I336" s="91"/>
      <c r="L336"/>
    </row>
    <row r="337" spans="1:12" ht="13.5" thickBot="1">
      <c r="A337" s="85"/>
      <c r="B337" s="86"/>
      <c r="C337" s="5">
        <f>IF(C336&lt;6.21,0,VLOOKUP(C336,rfut,5,TRUE))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IF(F336&lt;fiú!$D$2,0,VLOOKUP(F336,hfut,3,TRUE))</f>
        <v>0</v>
      </c>
      <c r="G337" s="87"/>
      <c r="H337" s="73"/>
      <c r="I337" s="92"/>
      <c r="L337"/>
    </row>
    <row r="338" ht="13.5" thickTop="1">
      <c r="L338"/>
    </row>
    <row r="339" ht="13.5" thickBot="1">
      <c r="L339"/>
    </row>
    <row r="340" spans="1:12" ht="18.75" thickTop="1">
      <c r="A340" s="82"/>
      <c r="B340" s="83"/>
      <c r="C340" s="83"/>
      <c r="D340" s="83"/>
      <c r="E340" s="83"/>
      <c r="F340" s="83"/>
      <c r="G340" s="84"/>
      <c r="H340" s="74" t="s">
        <v>164</v>
      </c>
      <c r="I340" s="70">
        <f>RANK(I342,Csapat!$C$2:$C$24)</f>
        <v>5</v>
      </c>
      <c r="L340"/>
    </row>
    <row r="341" spans="1:12" ht="13.5" customHeight="1">
      <c r="A341" s="2" t="s">
        <v>1</v>
      </c>
      <c r="B341" s="18" t="s">
        <v>86</v>
      </c>
      <c r="C341" s="3" t="s">
        <v>92</v>
      </c>
      <c r="D341" s="3" t="s">
        <v>82</v>
      </c>
      <c r="E341" s="3" t="s">
        <v>84</v>
      </c>
      <c r="F341" s="3" t="s">
        <v>91</v>
      </c>
      <c r="G341" s="3" t="s">
        <v>0</v>
      </c>
      <c r="H341" s="75"/>
      <c r="I341" s="71"/>
      <c r="L341"/>
    </row>
    <row r="342" spans="1:12" ht="12.75" customHeight="1">
      <c r="A342" s="77"/>
      <c r="B342" s="78"/>
      <c r="C342" s="38"/>
      <c r="D342" s="39"/>
      <c r="E342" s="38"/>
      <c r="F342" s="40"/>
      <c r="G342" s="88">
        <f>SUM(C343:F343)</f>
        <v>0</v>
      </c>
      <c r="H342" s="72">
        <f>RANK(G342,Egyéni!$E$3:$E$324)</f>
        <v>27</v>
      </c>
      <c r="I342" s="90">
        <f>SUM(G342:G353)-MIN(G342:G353)</f>
        <v>0</v>
      </c>
      <c r="L342"/>
    </row>
    <row r="343" spans="1:12" ht="12.75" customHeight="1">
      <c r="A343" s="77"/>
      <c r="B343" s="79"/>
      <c r="C343" s="4">
        <f>IF(C342&lt;6.21,0,VLOOKUP(C342,rfut,5,TRUE))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IF(F342&lt;fiú!$D$2,0,VLOOKUP(F342,hfut,3,TRUE))</f>
        <v>0</v>
      </c>
      <c r="G343" s="89"/>
      <c r="H343" s="72"/>
      <c r="I343" s="91"/>
      <c r="L343"/>
    </row>
    <row r="344" spans="1:12" ht="12.75" customHeight="1">
      <c r="A344" s="77"/>
      <c r="B344" s="78"/>
      <c r="C344" s="38"/>
      <c r="D344" s="39"/>
      <c r="E344" s="38"/>
      <c r="F344" s="41"/>
      <c r="G344" s="88">
        <f>SUM(C345:F345)</f>
        <v>0</v>
      </c>
      <c r="H344" s="72">
        <f>RANK(G344,Egyéni!$E$3:$E$324)</f>
        <v>27</v>
      </c>
      <c r="I344" s="91"/>
      <c r="L344"/>
    </row>
    <row r="345" spans="1:12" ht="12.75" customHeight="1">
      <c r="A345" s="77"/>
      <c r="B345" s="79"/>
      <c r="C345" s="4">
        <f>IF(C344&lt;6.21,0,VLOOKUP(C344,rfut,5,TRUE))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IF(F344&lt;fiú!$D$2,0,VLOOKUP(F344,hfut,3,TRUE))</f>
        <v>0</v>
      </c>
      <c r="G345" s="89"/>
      <c r="H345" s="72"/>
      <c r="I345" s="91"/>
      <c r="L345"/>
    </row>
    <row r="346" spans="1:12" ht="12.75" customHeight="1">
      <c r="A346" s="77"/>
      <c r="B346" s="78"/>
      <c r="C346" s="38"/>
      <c r="D346" s="39"/>
      <c r="E346" s="38"/>
      <c r="F346" s="41"/>
      <c r="G346" s="88">
        <f>SUM(C347:F347)</f>
        <v>0</v>
      </c>
      <c r="H346" s="72">
        <f>RANK(G346,Egyéni!$E$3:$E$324)</f>
        <v>27</v>
      </c>
      <c r="I346" s="91"/>
      <c r="L346"/>
    </row>
    <row r="347" spans="1:12" ht="12.75" customHeight="1">
      <c r="A347" s="77"/>
      <c r="B347" s="79"/>
      <c r="C347" s="4">
        <f>IF(C346&lt;6.21,0,VLOOKUP(C346,rfut,5,TRUE))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IF(F346&lt;fiú!$D$2,0,VLOOKUP(F346,hfut,3,TRUE))</f>
        <v>0</v>
      </c>
      <c r="G347" s="89"/>
      <c r="H347" s="72"/>
      <c r="I347" s="91"/>
      <c r="L347"/>
    </row>
    <row r="348" spans="1:12" ht="12.75" customHeight="1">
      <c r="A348" s="77"/>
      <c r="B348" s="78"/>
      <c r="C348" s="38"/>
      <c r="D348" s="39"/>
      <c r="E348" s="38"/>
      <c r="F348" s="41"/>
      <c r="G348" s="88">
        <f>SUM(C349:F349)</f>
        <v>0</v>
      </c>
      <c r="H348" s="72">
        <f>RANK(G348,Egyéni!$E$3:$E$324)</f>
        <v>27</v>
      </c>
      <c r="I348" s="91"/>
      <c r="L348"/>
    </row>
    <row r="349" spans="1:12" ht="12.75" customHeight="1">
      <c r="A349" s="77"/>
      <c r="B349" s="79"/>
      <c r="C349" s="4">
        <f>IF(C348&lt;6.21,0,VLOOKUP(C348,rfut,5,TRUE))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IF(F348&lt;fiú!$D$2,0,VLOOKUP(F348,hfut,3,TRUE))</f>
        <v>0</v>
      </c>
      <c r="G349" s="89"/>
      <c r="H349" s="72"/>
      <c r="I349" s="91"/>
      <c r="L349"/>
    </row>
    <row r="350" spans="1:12" ht="12.75" customHeight="1">
      <c r="A350" s="77"/>
      <c r="B350" s="78"/>
      <c r="C350" s="38"/>
      <c r="D350" s="39"/>
      <c r="E350" s="38"/>
      <c r="F350" s="41"/>
      <c r="G350" s="80">
        <f>SUM(C351:F351)</f>
        <v>0</v>
      </c>
      <c r="H350" s="72">
        <f>RANK(G350,Egyéni!$E$3:$E$324)</f>
        <v>27</v>
      </c>
      <c r="I350" s="91"/>
      <c r="L350"/>
    </row>
    <row r="351" spans="1:12" ht="12.75" customHeight="1">
      <c r="A351" s="77"/>
      <c r="B351" s="79"/>
      <c r="C351" s="4">
        <f>IF(C350&lt;6.21,0,VLOOKUP(C350,rfut,5,TRUE))</f>
        <v>0</v>
      </c>
      <c r="D351" s="4">
        <f>IF(D350&lt;179,0,VLOOKUP(D350,távol,4,TRUE))</f>
        <v>0</v>
      </c>
      <c r="E351" s="4">
        <f>IF(E350&lt;4,0,VLOOKUP(E350,kisl,2,TRUE))</f>
        <v>0</v>
      </c>
      <c r="F351" s="4">
        <f>IF(F350&lt;fiú!$D$2,0,VLOOKUP(F350,hfut,3,TRUE))</f>
        <v>0</v>
      </c>
      <c r="G351" s="81"/>
      <c r="H351" s="72"/>
      <c r="I351" s="91"/>
      <c r="L351"/>
    </row>
    <row r="352" spans="1:12" ht="12.75" customHeight="1">
      <c r="A352" s="77"/>
      <c r="B352" s="78"/>
      <c r="C352" s="42"/>
      <c r="D352" s="43"/>
      <c r="E352" s="42"/>
      <c r="F352" s="44"/>
      <c r="G352" s="80">
        <f>SUM(C353:F353)</f>
        <v>0</v>
      </c>
      <c r="H352" s="72">
        <f>RANK(G352,Egyéni!$E$3:$E$324)</f>
        <v>27</v>
      </c>
      <c r="I352" s="91"/>
      <c r="L352"/>
    </row>
    <row r="353" spans="1:12" ht="13.5" customHeight="1" thickBot="1">
      <c r="A353" s="85"/>
      <c r="B353" s="86"/>
      <c r="C353" s="5">
        <f>IF(C352&lt;6.21,0,VLOOKUP(C352,rfut,5,TRUE))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IF(F352&lt;fiú!$D$2,0,VLOOKUP(F352,hfut,3,TRUE))</f>
        <v>0</v>
      </c>
      <c r="G353" s="87"/>
      <c r="H353" s="72"/>
      <c r="I353" s="92"/>
      <c r="L353"/>
    </row>
    <row r="354" spans="8:12" ht="14.25" customHeight="1" thickTop="1">
      <c r="H354" s="48"/>
      <c r="L354"/>
    </row>
    <row r="355" ht="13.5" thickBot="1">
      <c r="L355"/>
    </row>
    <row r="356" spans="1:12" ht="26.25" customHeight="1" thickTop="1">
      <c r="A356" s="82"/>
      <c r="B356" s="83"/>
      <c r="C356" s="83"/>
      <c r="D356" s="83"/>
      <c r="E356" s="83"/>
      <c r="F356" s="83"/>
      <c r="G356" s="84"/>
      <c r="H356" s="74" t="s">
        <v>164</v>
      </c>
      <c r="I356" s="70">
        <f>RANK(I358,Csapat!$C$2:$C$24)</f>
        <v>5</v>
      </c>
      <c r="L356"/>
    </row>
    <row r="357" spans="1:12" ht="12.75" customHeight="1">
      <c r="A357" s="2" t="s">
        <v>1</v>
      </c>
      <c r="B357" s="18" t="s">
        <v>86</v>
      </c>
      <c r="C357" s="3" t="s">
        <v>92</v>
      </c>
      <c r="D357" s="3" t="s">
        <v>82</v>
      </c>
      <c r="E357" s="3" t="s">
        <v>84</v>
      </c>
      <c r="F357" s="3" t="s">
        <v>91</v>
      </c>
      <c r="G357" s="3" t="s">
        <v>0</v>
      </c>
      <c r="H357" s="75"/>
      <c r="I357" s="71"/>
      <c r="L357"/>
    </row>
    <row r="358" spans="1:12" ht="12.75">
      <c r="A358" s="77"/>
      <c r="B358" s="78"/>
      <c r="C358" s="38"/>
      <c r="D358" s="39"/>
      <c r="E358" s="38"/>
      <c r="F358" s="40"/>
      <c r="G358" s="88">
        <f>SUM(C359:F359)</f>
        <v>0</v>
      </c>
      <c r="H358" s="72">
        <f>RANK(G358,Egyéni!$E$3:$E$324)</f>
        <v>27</v>
      </c>
      <c r="I358" s="90">
        <f>SUM(G358:G369)-MIN(G358:G369)</f>
        <v>0</v>
      </c>
      <c r="L358"/>
    </row>
    <row r="359" spans="1:12" ht="12.75">
      <c r="A359" s="77"/>
      <c r="B359" s="79"/>
      <c r="C359" s="4">
        <f>IF(C358&lt;6.21,0,VLOOKUP(C358,rfut,5,TRUE))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IF(F358&lt;fiú!$D$2,0,VLOOKUP(F358,hfut,3,TRUE))</f>
        <v>0</v>
      </c>
      <c r="G359" s="89"/>
      <c r="H359" s="72"/>
      <c r="I359" s="91"/>
      <c r="L359"/>
    </row>
    <row r="360" spans="1:12" ht="12.75" customHeight="1">
      <c r="A360" s="77"/>
      <c r="B360" s="78"/>
      <c r="C360" s="38"/>
      <c r="D360" s="39"/>
      <c r="E360" s="38"/>
      <c r="F360" s="41"/>
      <c r="G360" s="88">
        <f>SUM(C361:F361)</f>
        <v>0</v>
      </c>
      <c r="H360" s="72">
        <f>RANK(G360,Egyéni!$E$3:$E$324)</f>
        <v>27</v>
      </c>
      <c r="I360" s="91"/>
      <c r="L360"/>
    </row>
    <row r="361" spans="1:12" ht="12.75">
      <c r="A361" s="77"/>
      <c r="B361" s="79"/>
      <c r="C361" s="4">
        <f>IF(C360&lt;6.21,0,VLOOKUP(C360,rfut,5,TRUE))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IF(F360&lt;fiú!$D$2,0,VLOOKUP(F360,hfut,3,TRUE))</f>
        <v>0</v>
      </c>
      <c r="G361" s="89"/>
      <c r="H361" s="72"/>
      <c r="I361" s="91"/>
      <c r="L361"/>
    </row>
    <row r="362" spans="1:12" ht="12.75">
      <c r="A362" s="77"/>
      <c r="B362" s="78"/>
      <c r="C362" s="38"/>
      <c r="D362" s="39"/>
      <c r="E362" s="38"/>
      <c r="F362" s="41"/>
      <c r="G362" s="88">
        <f>SUM(C363:F363)</f>
        <v>0</v>
      </c>
      <c r="H362" s="72">
        <f>RANK(G362,Egyéni!$E$3:$E$324)</f>
        <v>27</v>
      </c>
      <c r="I362" s="91"/>
      <c r="L362"/>
    </row>
    <row r="363" spans="1:12" ht="12.75">
      <c r="A363" s="77"/>
      <c r="B363" s="79"/>
      <c r="C363" s="4">
        <f>IF(C362&lt;6.21,0,VLOOKUP(C362,rfut,5,TRUE))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IF(F362&lt;fiú!$D$2,0,VLOOKUP(F362,hfut,3,TRUE))</f>
        <v>0</v>
      </c>
      <c r="G363" s="89"/>
      <c r="H363" s="72"/>
      <c r="I363" s="91"/>
      <c r="L363"/>
    </row>
    <row r="364" spans="1:12" ht="12.75">
      <c r="A364" s="77"/>
      <c r="B364" s="78"/>
      <c r="C364" s="38"/>
      <c r="D364" s="39"/>
      <c r="E364" s="38"/>
      <c r="F364" s="41"/>
      <c r="G364" s="88">
        <f>SUM(C365:F365)</f>
        <v>0</v>
      </c>
      <c r="H364" s="72">
        <f>RANK(G364,Egyéni!$E$3:$E$324)</f>
        <v>27</v>
      </c>
      <c r="I364" s="91"/>
      <c r="L364"/>
    </row>
    <row r="365" spans="1:12" ht="12.75">
      <c r="A365" s="77"/>
      <c r="B365" s="79"/>
      <c r="C365" s="4">
        <f>IF(C364&lt;6.21,0,VLOOKUP(C364,rfut,5,TRUE))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IF(F364&lt;fiú!$D$2,0,VLOOKUP(F364,hfut,3,TRUE))</f>
        <v>0</v>
      </c>
      <c r="G365" s="89"/>
      <c r="H365" s="72"/>
      <c r="I365" s="91"/>
      <c r="L365"/>
    </row>
    <row r="366" spans="1:12" ht="12.75">
      <c r="A366" s="77"/>
      <c r="B366" s="78"/>
      <c r="C366" s="38"/>
      <c r="D366" s="39"/>
      <c r="E366" s="38"/>
      <c r="F366" s="41"/>
      <c r="G366" s="80">
        <f>SUM(C367:F367)</f>
        <v>0</v>
      </c>
      <c r="H366" s="72">
        <f>RANK(G366,Egyéni!$E$3:$E$324)</f>
        <v>27</v>
      </c>
      <c r="I366" s="91"/>
      <c r="L366"/>
    </row>
    <row r="367" spans="1:12" ht="12.75">
      <c r="A367" s="77"/>
      <c r="B367" s="79"/>
      <c r="C367" s="4">
        <f>IF(C366&lt;6.21,0,VLOOKUP(C366,rfut,5,TRUE))</f>
        <v>0</v>
      </c>
      <c r="D367" s="4">
        <f>IF(D366&lt;179,0,VLOOKUP(D366,távol,4,TRUE))</f>
        <v>0</v>
      </c>
      <c r="E367" s="4">
        <f>IF(E366&lt;4,0,VLOOKUP(E366,kisl,2,TRUE))</f>
        <v>0</v>
      </c>
      <c r="F367" s="4">
        <f>IF(F366&lt;fiú!$D$2,0,VLOOKUP(F366,hfut,3,TRUE))</f>
        <v>0</v>
      </c>
      <c r="G367" s="81"/>
      <c r="H367" s="72"/>
      <c r="I367" s="91"/>
      <c r="L367"/>
    </row>
    <row r="368" spans="1:12" ht="12.75">
      <c r="A368" s="77"/>
      <c r="B368" s="78"/>
      <c r="C368" s="42"/>
      <c r="D368" s="43"/>
      <c r="E368" s="42"/>
      <c r="F368" s="44"/>
      <c r="G368" s="80">
        <f>SUM(C369:F369)</f>
        <v>0</v>
      </c>
      <c r="H368" s="72">
        <f>RANK(G368,Egyéni!$E$3:$E$324)</f>
        <v>27</v>
      </c>
      <c r="I368" s="91"/>
      <c r="L368"/>
    </row>
    <row r="369" spans="1:12" ht="13.5" thickBot="1">
      <c r="A369" s="85"/>
      <c r="B369" s="86"/>
      <c r="C369" s="5">
        <f>IF(C368&lt;6.21,0,VLOOKUP(C368,rfut,5,TRUE))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IF(F368&lt;fiú!$D$2,0,VLOOKUP(F368,hfut,3,TRUE))</f>
        <v>0</v>
      </c>
      <c r="G369" s="87"/>
      <c r="H369" s="73"/>
      <c r="I369" s="92"/>
      <c r="L369"/>
    </row>
    <row r="370" ht="13.5" thickTop="1">
      <c r="L370"/>
    </row>
    <row r="371" ht="13.5" thickBot="1">
      <c r="L371"/>
    </row>
    <row r="372" spans="1:12" ht="26.25" customHeight="1" thickTop="1">
      <c r="A372" s="82"/>
      <c r="B372" s="83"/>
      <c r="C372" s="83"/>
      <c r="D372" s="83"/>
      <c r="E372" s="83"/>
      <c r="F372" s="83"/>
      <c r="G372" s="84"/>
      <c r="H372" s="74" t="s">
        <v>164</v>
      </c>
      <c r="I372" s="70">
        <f>RANK(I374,Csapat!$C$2:$C$24)</f>
        <v>5</v>
      </c>
      <c r="L372"/>
    </row>
    <row r="373" spans="1:12" ht="12.75" customHeight="1">
      <c r="A373" s="2" t="s">
        <v>1</v>
      </c>
      <c r="B373" s="18" t="s">
        <v>86</v>
      </c>
      <c r="C373" s="3" t="s">
        <v>92</v>
      </c>
      <c r="D373" s="3" t="s">
        <v>82</v>
      </c>
      <c r="E373" s="3" t="s">
        <v>84</v>
      </c>
      <c r="F373" s="3" t="s">
        <v>91</v>
      </c>
      <c r="G373" s="3" t="s">
        <v>0</v>
      </c>
      <c r="H373" s="75"/>
      <c r="I373" s="71"/>
      <c r="L373"/>
    </row>
    <row r="374" spans="1:12" ht="12.75">
      <c r="A374" s="77"/>
      <c r="B374" s="78"/>
      <c r="C374" s="38"/>
      <c r="D374" s="39"/>
      <c r="E374" s="38"/>
      <c r="F374" s="40"/>
      <c r="G374" s="88">
        <f>SUM(C375:F375)</f>
        <v>0</v>
      </c>
      <c r="H374" s="72">
        <f>RANK(G374,Egyéni!$E$3:$E$324)</f>
        <v>27</v>
      </c>
      <c r="I374" s="90">
        <f>SUM(G374:G385)-MIN(G374:G385)</f>
        <v>0</v>
      </c>
      <c r="L374"/>
    </row>
    <row r="375" spans="1:12" ht="12.75">
      <c r="A375" s="77"/>
      <c r="B375" s="79"/>
      <c r="C375" s="4">
        <f>IF(C374&lt;6.21,0,VLOOKUP(C374,rfut,5,TRUE))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IF(F374&lt;fiú!$D$2,0,VLOOKUP(F374,hfut,3,TRUE))</f>
        <v>0</v>
      </c>
      <c r="G375" s="89"/>
      <c r="H375" s="72"/>
      <c r="I375" s="91"/>
      <c r="L375"/>
    </row>
    <row r="376" spans="1:12" ht="12.75" customHeight="1">
      <c r="A376" s="77"/>
      <c r="B376" s="78"/>
      <c r="C376" s="38"/>
      <c r="D376" s="39"/>
      <c r="E376" s="38"/>
      <c r="F376" s="41"/>
      <c r="G376" s="88">
        <f>SUM(C377:F377)</f>
        <v>0</v>
      </c>
      <c r="H376" s="72">
        <f>RANK(G376,Egyéni!$E$3:$E$324)</f>
        <v>27</v>
      </c>
      <c r="I376" s="91"/>
      <c r="L376"/>
    </row>
    <row r="377" spans="1:12" ht="12.75">
      <c r="A377" s="77"/>
      <c r="B377" s="79"/>
      <c r="C377" s="4">
        <f>IF(C376&lt;6.21,0,VLOOKUP(C376,rfut,5,TRUE))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IF(F376&lt;fiú!$D$2,0,VLOOKUP(F376,hfut,3,TRUE))</f>
        <v>0</v>
      </c>
      <c r="G377" s="89"/>
      <c r="H377" s="72"/>
      <c r="I377" s="91"/>
      <c r="L377"/>
    </row>
    <row r="378" spans="1:12" ht="12.75">
      <c r="A378" s="77"/>
      <c r="B378" s="78"/>
      <c r="C378" s="38"/>
      <c r="D378" s="39"/>
      <c r="E378" s="38"/>
      <c r="F378" s="41"/>
      <c r="G378" s="88">
        <f>SUM(C379:F379)</f>
        <v>0</v>
      </c>
      <c r="H378" s="72">
        <f>RANK(G378,Egyéni!$E$3:$E$324)</f>
        <v>27</v>
      </c>
      <c r="I378" s="91"/>
      <c r="L378"/>
    </row>
    <row r="379" spans="1:12" ht="12.75">
      <c r="A379" s="77"/>
      <c r="B379" s="79"/>
      <c r="C379" s="4">
        <f>IF(C378&lt;6.21,0,VLOOKUP(C378,rfut,5,TRUE))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IF(F378&lt;fiú!$D$2,0,VLOOKUP(F378,hfut,3,TRUE))</f>
        <v>0</v>
      </c>
      <c r="G379" s="89"/>
      <c r="H379" s="72"/>
      <c r="I379" s="91"/>
      <c r="L379"/>
    </row>
    <row r="380" spans="1:12" ht="12.75">
      <c r="A380" s="77"/>
      <c r="B380" s="78"/>
      <c r="C380" s="38"/>
      <c r="D380" s="39"/>
      <c r="E380" s="38"/>
      <c r="F380" s="41"/>
      <c r="G380" s="88">
        <f>SUM(C381:F381)</f>
        <v>0</v>
      </c>
      <c r="H380" s="72">
        <f>RANK(G380,Egyéni!$E$3:$E$324)</f>
        <v>27</v>
      </c>
      <c r="I380" s="91"/>
      <c r="L380"/>
    </row>
    <row r="381" spans="1:12" ht="12.75">
      <c r="A381" s="77"/>
      <c r="B381" s="79"/>
      <c r="C381" s="4">
        <f>IF(C380&lt;6.21,0,VLOOKUP(C380,rfut,5,TRUE))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IF(F380&lt;fiú!$D$2,0,VLOOKUP(F380,hfut,3,TRUE))</f>
        <v>0</v>
      </c>
      <c r="G381" s="89"/>
      <c r="H381" s="72"/>
      <c r="I381" s="91"/>
      <c r="L381"/>
    </row>
    <row r="382" spans="1:12" ht="12.75">
      <c r="A382" s="77"/>
      <c r="B382" s="78"/>
      <c r="C382" s="38"/>
      <c r="D382" s="39"/>
      <c r="E382" s="38"/>
      <c r="F382" s="41"/>
      <c r="G382" s="80">
        <f>SUM(C383:F383)</f>
        <v>0</v>
      </c>
      <c r="H382" s="72">
        <f>RANK(G382,Egyéni!$E$3:$E$324)</f>
        <v>27</v>
      </c>
      <c r="I382" s="91"/>
      <c r="L382"/>
    </row>
    <row r="383" spans="1:12" ht="12.75">
      <c r="A383" s="77"/>
      <c r="B383" s="79"/>
      <c r="C383" s="4">
        <f>IF(C382&lt;6.21,0,VLOOKUP(C382,rfut,5,TRUE))</f>
        <v>0</v>
      </c>
      <c r="D383" s="4">
        <f>IF(D382&lt;179,0,VLOOKUP(D382,távol,4,TRUE))</f>
        <v>0</v>
      </c>
      <c r="E383" s="4">
        <f>IF(E382&lt;4,0,VLOOKUP(E382,kisl,2,TRUE))</f>
        <v>0</v>
      </c>
      <c r="F383" s="4">
        <f>IF(F382&lt;fiú!$D$2,0,VLOOKUP(F382,hfut,3,TRUE))</f>
        <v>0</v>
      </c>
      <c r="G383" s="81"/>
      <c r="H383" s="72"/>
      <c r="I383" s="91"/>
      <c r="L383"/>
    </row>
    <row r="384" spans="1:12" ht="12.75">
      <c r="A384" s="77"/>
      <c r="B384" s="78"/>
      <c r="C384" s="42"/>
      <c r="D384" s="43"/>
      <c r="E384" s="42"/>
      <c r="F384" s="44"/>
      <c r="G384" s="80">
        <f>SUM(C385:F385)</f>
        <v>0</v>
      </c>
      <c r="H384" s="72">
        <f>RANK(G384,Egyéni!$E$3:$E$324)</f>
        <v>27</v>
      </c>
      <c r="I384" s="91"/>
      <c r="L384"/>
    </row>
    <row r="385" spans="1:12" ht="13.5" thickBot="1">
      <c r="A385" s="85"/>
      <c r="B385" s="86"/>
      <c r="C385" s="5">
        <f>IF(C384&lt;6.21,0,VLOOKUP(C384,rfut,5,TRUE))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IF(F384&lt;fiú!$D$2,0,VLOOKUP(F384,hfut,3,TRUE))</f>
        <v>0</v>
      </c>
      <c r="G385" s="87"/>
      <c r="H385" s="73"/>
      <c r="I385" s="92"/>
      <c r="L385"/>
    </row>
    <row r="386" ht="13.5" thickTop="1">
      <c r="L386"/>
    </row>
    <row r="387" ht="13.5" thickBot="1">
      <c r="L387"/>
    </row>
    <row r="388" spans="1:12" ht="26.25" customHeight="1" thickTop="1">
      <c r="A388" s="82"/>
      <c r="B388" s="83"/>
      <c r="C388" s="83"/>
      <c r="D388" s="83"/>
      <c r="E388" s="83"/>
      <c r="F388" s="83"/>
      <c r="G388" s="84"/>
      <c r="H388" s="74" t="s">
        <v>164</v>
      </c>
      <c r="I388" s="70">
        <f>RANK(I390,Csapat!$C$2:$C$24)</f>
        <v>5</v>
      </c>
      <c r="L388"/>
    </row>
    <row r="389" spans="1:12" ht="12.75" customHeight="1">
      <c r="A389" s="2" t="s">
        <v>1</v>
      </c>
      <c r="B389" s="18" t="s">
        <v>86</v>
      </c>
      <c r="C389" s="3" t="s">
        <v>92</v>
      </c>
      <c r="D389" s="3" t="s">
        <v>82</v>
      </c>
      <c r="E389" s="3" t="s">
        <v>84</v>
      </c>
      <c r="F389" s="3" t="s">
        <v>91</v>
      </c>
      <c r="G389" s="3" t="s">
        <v>0</v>
      </c>
      <c r="H389" s="75"/>
      <c r="I389" s="71"/>
      <c r="L389"/>
    </row>
    <row r="390" spans="1:12" ht="12.75">
      <c r="A390" s="77"/>
      <c r="B390" s="78"/>
      <c r="C390" s="38"/>
      <c r="D390" s="39"/>
      <c r="E390" s="38"/>
      <c r="F390" s="40"/>
      <c r="G390" s="88">
        <f>SUM(C391:F391)</f>
        <v>0</v>
      </c>
      <c r="H390" s="72">
        <f>RANK(G390,Egyéni!$E$3:$E$324)</f>
        <v>27</v>
      </c>
      <c r="I390" s="90">
        <f>SUM(G390:G401)-MIN(G390:G401)</f>
        <v>0</v>
      </c>
      <c r="L390"/>
    </row>
    <row r="391" spans="1:12" ht="12.75">
      <c r="A391" s="77"/>
      <c r="B391" s="79"/>
      <c r="C391" s="4">
        <f>IF(C390&lt;6.21,0,VLOOKUP(C390,rfut,5,TRUE))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IF(F390&lt;fiú!$D$2,0,VLOOKUP(F390,hfut,3,TRUE))</f>
        <v>0</v>
      </c>
      <c r="G391" s="89"/>
      <c r="H391" s="72"/>
      <c r="I391" s="91"/>
      <c r="L391"/>
    </row>
    <row r="392" spans="1:12" ht="12.75" customHeight="1">
      <c r="A392" s="77"/>
      <c r="B392" s="78"/>
      <c r="C392" s="38"/>
      <c r="D392" s="39"/>
      <c r="E392" s="38"/>
      <c r="F392" s="41"/>
      <c r="G392" s="88">
        <f>SUM(C393:F393)</f>
        <v>0</v>
      </c>
      <c r="H392" s="72">
        <f>RANK(G392,Egyéni!$E$3:$E$324)</f>
        <v>27</v>
      </c>
      <c r="I392" s="91"/>
      <c r="L392"/>
    </row>
    <row r="393" spans="1:12" ht="12.75">
      <c r="A393" s="77"/>
      <c r="B393" s="79"/>
      <c r="C393" s="4">
        <f>IF(C392&lt;6.21,0,VLOOKUP(C392,rfut,5,TRUE))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IF(F392&lt;fiú!$D$2,0,VLOOKUP(F392,hfut,3,TRUE))</f>
        <v>0</v>
      </c>
      <c r="G393" s="89"/>
      <c r="H393" s="72"/>
      <c r="I393" s="91"/>
      <c r="L393"/>
    </row>
    <row r="394" spans="1:12" ht="12.75">
      <c r="A394" s="77"/>
      <c r="B394" s="78"/>
      <c r="C394" s="38"/>
      <c r="D394" s="39"/>
      <c r="E394" s="38"/>
      <c r="F394" s="41"/>
      <c r="G394" s="88">
        <f>SUM(C395:F395)</f>
        <v>0</v>
      </c>
      <c r="H394" s="72">
        <f>RANK(G394,Egyéni!$E$3:$E$324)</f>
        <v>27</v>
      </c>
      <c r="I394" s="91"/>
      <c r="L394"/>
    </row>
    <row r="395" spans="1:12" ht="12.75">
      <c r="A395" s="77"/>
      <c r="B395" s="79"/>
      <c r="C395" s="4">
        <f>IF(C394&lt;6.21,0,VLOOKUP(C394,rfut,5,TRUE))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IF(F394&lt;fiú!$D$2,0,VLOOKUP(F394,hfut,3,TRUE))</f>
        <v>0</v>
      </c>
      <c r="G395" s="89"/>
      <c r="H395" s="72"/>
      <c r="I395" s="91"/>
      <c r="L395"/>
    </row>
    <row r="396" spans="1:12" ht="12.75">
      <c r="A396" s="77"/>
      <c r="B396" s="78"/>
      <c r="C396" s="38"/>
      <c r="D396" s="39"/>
      <c r="E396" s="38"/>
      <c r="F396" s="41"/>
      <c r="G396" s="88">
        <f>SUM(C397:F397)</f>
        <v>0</v>
      </c>
      <c r="H396" s="72">
        <f>RANK(G396,Egyéni!$E$3:$E$324)</f>
        <v>27</v>
      </c>
      <c r="I396" s="91"/>
      <c r="L396"/>
    </row>
    <row r="397" spans="1:12" ht="12.75">
      <c r="A397" s="77"/>
      <c r="B397" s="79"/>
      <c r="C397" s="4">
        <f>IF(C396&lt;6.21,0,VLOOKUP(C396,rfut,5,TRUE))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IF(F396&lt;fiú!$D$2,0,VLOOKUP(F396,hfut,3,TRUE))</f>
        <v>0</v>
      </c>
      <c r="G397" s="89"/>
      <c r="H397" s="72"/>
      <c r="I397" s="91"/>
      <c r="L397"/>
    </row>
    <row r="398" spans="1:12" ht="12.75">
      <c r="A398" s="77"/>
      <c r="B398" s="78"/>
      <c r="C398" s="38"/>
      <c r="D398" s="39"/>
      <c r="E398" s="38"/>
      <c r="F398" s="41"/>
      <c r="G398" s="80">
        <f>SUM(C399:F399)</f>
        <v>0</v>
      </c>
      <c r="H398" s="72">
        <f>RANK(G398,Egyéni!$E$3:$E$324)</f>
        <v>27</v>
      </c>
      <c r="I398" s="91"/>
      <c r="L398"/>
    </row>
    <row r="399" spans="1:12" ht="12.75">
      <c r="A399" s="77"/>
      <c r="B399" s="79"/>
      <c r="C399" s="4">
        <f>IF(C398&lt;6.21,0,VLOOKUP(C398,rfut,5,TRUE))</f>
        <v>0</v>
      </c>
      <c r="D399" s="4">
        <f>IF(D398&lt;179,0,VLOOKUP(D398,távol,4,TRUE))</f>
        <v>0</v>
      </c>
      <c r="E399" s="4">
        <f>IF(E398&lt;4,0,VLOOKUP(E398,kisl,2,TRUE))</f>
        <v>0</v>
      </c>
      <c r="F399" s="4">
        <f>IF(F398&lt;fiú!$D$2,0,VLOOKUP(F398,hfut,3,TRUE))</f>
        <v>0</v>
      </c>
      <c r="G399" s="81"/>
      <c r="H399" s="72"/>
      <c r="I399" s="91"/>
      <c r="L399"/>
    </row>
    <row r="400" spans="1:12" ht="12.75">
      <c r="A400" s="77"/>
      <c r="B400" s="78"/>
      <c r="C400" s="42"/>
      <c r="D400" s="43"/>
      <c r="E400" s="42"/>
      <c r="F400" s="44"/>
      <c r="G400" s="80">
        <f>SUM(C401:F401)</f>
        <v>0</v>
      </c>
      <c r="H400" s="72">
        <f>RANK(G400,Egyéni!$E$3:$E$324)</f>
        <v>27</v>
      </c>
      <c r="I400" s="91"/>
      <c r="L400"/>
    </row>
    <row r="401" spans="1:12" ht="13.5" thickBot="1">
      <c r="A401" s="85"/>
      <c r="B401" s="86"/>
      <c r="C401" s="5">
        <f>IF(C400&lt;6.21,0,VLOOKUP(C400,rfut,5,TRUE))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IF(F400&lt;fiú!$D$2,0,VLOOKUP(F400,hfut,3,TRUE))</f>
        <v>0</v>
      </c>
      <c r="G401" s="87"/>
      <c r="H401" s="73"/>
      <c r="I401" s="92"/>
      <c r="L401"/>
    </row>
    <row r="402" ht="13.5" thickTop="1">
      <c r="L402"/>
    </row>
    <row r="403" ht="13.5" thickBot="1">
      <c r="L403"/>
    </row>
    <row r="404" spans="1:12" ht="26.25" customHeight="1" thickTop="1">
      <c r="A404" s="82"/>
      <c r="B404" s="83"/>
      <c r="C404" s="83"/>
      <c r="D404" s="83"/>
      <c r="E404" s="83"/>
      <c r="F404" s="83"/>
      <c r="G404" s="84"/>
      <c r="H404" s="74" t="s">
        <v>164</v>
      </c>
      <c r="I404" s="70">
        <f>RANK(I406,Csapat!$C$2:$C$24)</f>
        <v>5</v>
      </c>
      <c r="L404"/>
    </row>
    <row r="405" spans="1:12" ht="12.75" customHeight="1">
      <c r="A405" s="2" t="s">
        <v>1</v>
      </c>
      <c r="B405" s="18" t="s">
        <v>86</v>
      </c>
      <c r="C405" s="3" t="s">
        <v>92</v>
      </c>
      <c r="D405" s="3" t="s">
        <v>82</v>
      </c>
      <c r="E405" s="3" t="s">
        <v>84</v>
      </c>
      <c r="F405" s="3" t="s">
        <v>91</v>
      </c>
      <c r="G405" s="3" t="s">
        <v>0</v>
      </c>
      <c r="H405" s="75"/>
      <c r="I405" s="71"/>
      <c r="L405"/>
    </row>
    <row r="406" spans="1:12" ht="12.75">
      <c r="A406" s="77"/>
      <c r="B406" s="78"/>
      <c r="C406" s="38"/>
      <c r="D406" s="39"/>
      <c r="E406" s="38"/>
      <c r="F406" s="40"/>
      <c r="G406" s="88">
        <f>SUM(C407:F407)</f>
        <v>0</v>
      </c>
      <c r="H406" s="72">
        <f>RANK(G406,Egyéni!$E$3:$E$324)</f>
        <v>27</v>
      </c>
      <c r="I406" s="90">
        <f>SUM(G406:G417)-MIN(G406:G417)</f>
        <v>0</v>
      </c>
      <c r="L406"/>
    </row>
    <row r="407" spans="1:12" ht="12.75">
      <c r="A407" s="77"/>
      <c r="B407" s="79"/>
      <c r="C407" s="4">
        <f>IF(C406&lt;6.21,0,VLOOKUP(C406,rfut,5,TRUE))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IF(F406&lt;fiú!$D$2,0,VLOOKUP(F406,hfut,3,TRUE))</f>
        <v>0</v>
      </c>
      <c r="G407" s="89"/>
      <c r="H407" s="72"/>
      <c r="I407" s="91"/>
      <c r="L407"/>
    </row>
    <row r="408" spans="1:12" ht="12.75" customHeight="1">
      <c r="A408" s="77"/>
      <c r="B408" s="78"/>
      <c r="C408" s="38"/>
      <c r="D408" s="39"/>
      <c r="E408" s="38"/>
      <c r="F408" s="41"/>
      <c r="G408" s="88">
        <f>SUM(C409:F409)</f>
        <v>0</v>
      </c>
      <c r="H408" s="72">
        <f>RANK(G408,Egyéni!$E$3:$E$324)</f>
        <v>27</v>
      </c>
      <c r="I408" s="91"/>
      <c r="L408"/>
    </row>
    <row r="409" spans="1:12" ht="12.75">
      <c r="A409" s="77"/>
      <c r="B409" s="79"/>
      <c r="C409" s="4">
        <f>IF(C408&lt;6.21,0,VLOOKUP(C408,rfut,5,TRUE))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IF(F408&lt;fiú!$D$2,0,VLOOKUP(F408,hfut,3,TRUE))</f>
        <v>0</v>
      </c>
      <c r="G409" s="89"/>
      <c r="H409" s="72"/>
      <c r="I409" s="91"/>
      <c r="L409"/>
    </row>
    <row r="410" spans="1:12" ht="12.75">
      <c r="A410" s="77"/>
      <c r="B410" s="78"/>
      <c r="C410" s="38"/>
      <c r="D410" s="39"/>
      <c r="E410" s="38"/>
      <c r="F410" s="41"/>
      <c r="G410" s="88">
        <f>SUM(C411:F411)</f>
        <v>0</v>
      </c>
      <c r="H410" s="72">
        <f>RANK(G410,Egyéni!$E$3:$E$324)</f>
        <v>27</v>
      </c>
      <c r="I410" s="91"/>
      <c r="L410"/>
    </row>
    <row r="411" spans="1:12" ht="12.75">
      <c r="A411" s="77"/>
      <c r="B411" s="79"/>
      <c r="C411" s="4">
        <f>IF(C410&lt;6.21,0,VLOOKUP(C410,rfut,5,TRUE))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IF(F410&lt;fiú!$D$2,0,VLOOKUP(F410,hfut,3,TRUE))</f>
        <v>0</v>
      </c>
      <c r="G411" s="89"/>
      <c r="H411" s="72"/>
      <c r="I411" s="91"/>
      <c r="L411"/>
    </row>
    <row r="412" spans="1:12" ht="12.75">
      <c r="A412" s="77"/>
      <c r="B412" s="78"/>
      <c r="C412" s="38"/>
      <c r="D412" s="39"/>
      <c r="E412" s="38"/>
      <c r="F412" s="41"/>
      <c r="G412" s="88">
        <f>SUM(C413:F413)</f>
        <v>0</v>
      </c>
      <c r="H412" s="72">
        <f>RANK(G412,Egyéni!$E$3:$E$324)</f>
        <v>27</v>
      </c>
      <c r="I412" s="91"/>
      <c r="L412"/>
    </row>
    <row r="413" spans="1:12" ht="12.75">
      <c r="A413" s="77"/>
      <c r="B413" s="79"/>
      <c r="C413" s="4">
        <f>IF(C412&lt;6.21,0,VLOOKUP(C412,rfut,5,TRUE))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IF(F412&lt;fiú!$D$2,0,VLOOKUP(F412,hfut,3,TRUE))</f>
        <v>0</v>
      </c>
      <c r="G413" s="89"/>
      <c r="H413" s="72"/>
      <c r="I413" s="91"/>
      <c r="L413"/>
    </row>
    <row r="414" spans="1:12" ht="12.75">
      <c r="A414" s="77"/>
      <c r="B414" s="78"/>
      <c r="C414" s="38"/>
      <c r="D414" s="39"/>
      <c r="E414" s="38"/>
      <c r="F414" s="41"/>
      <c r="G414" s="80">
        <f>SUM(C415:F415)</f>
        <v>0</v>
      </c>
      <c r="H414" s="72">
        <f>RANK(G414,Egyéni!$E$3:$E$324)</f>
        <v>27</v>
      </c>
      <c r="I414" s="91"/>
      <c r="L414"/>
    </row>
    <row r="415" spans="1:12" ht="12.75">
      <c r="A415" s="77"/>
      <c r="B415" s="79"/>
      <c r="C415" s="4">
        <f>IF(C414&lt;6.21,0,VLOOKUP(C414,rfut,5,TRUE))</f>
        <v>0</v>
      </c>
      <c r="D415" s="4">
        <f>IF(D414&lt;179,0,VLOOKUP(D414,távol,4,TRUE))</f>
        <v>0</v>
      </c>
      <c r="E415" s="4">
        <f>IF(E414&lt;4,0,VLOOKUP(E414,kisl,2,TRUE))</f>
        <v>0</v>
      </c>
      <c r="F415" s="4">
        <f>IF(F414&lt;fiú!$D$2,0,VLOOKUP(F414,hfut,3,TRUE))</f>
        <v>0</v>
      </c>
      <c r="G415" s="81"/>
      <c r="H415" s="72"/>
      <c r="I415" s="91"/>
      <c r="L415"/>
    </row>
    <row r="416" spans="1:12" ht="12.75">
      <c r="A416" s="77"/>
      <c r="B416" s="78"/>
      <c r="C416" s="42"/>
      <c r="D416" s="43"/>
      <c r="E416" s="42"/>
      <c r="F416" s="44"/>
      <c r="G416" s="80">
        <f>SUM(C417:F417)</f>
        <v>0</v>
      </c>
      <c r="H416" s="72">
        <f>RANK(G416,Egyéni!$E$3:$E$324)</f>
        <v>27</v>
      </c>
      <c r="I416" s="91"/>
      <c r="L416"/>
    </row>
    <row r="417" spans="1:12" ht="13.5" thickBot="1">
      <c r="A417" s="85"/>
      <c r="B417" s="86"/>
      <c r="C417" s="5">
        <f>IF(C416&lt;6.21,0,VLOOKUP(C416,rfut,5,TRUE))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IF(F416&lt;fiú!$D$2,0,VLOOKUP(F416,hfut,3,TRUE))</f>
        <v>0</v>
      </c>
      <c r="G417" s="87"/>
      <c r="H417" s="73"/>
      <c r="I417" s="92"/>
      <c r="L417"/>
    </row>
    <row r="418" ht="13.5" thickTop="1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</sheetData>
  <sheetProtection password="E9F1" sheet="1" selectLockedCells="1"/>
  <protectedRanges>
    <protectedRange password="CC06" sqref="I52:I53 C3:G3 C69:G69 C85:G85 C101:G101 C117:G117 C133:G133 C149:G149 C165:G165 C181:G181 C197:G197 C209:F209 C205:F205 C203:F203 C201:F201 C193:F193 C199:F199 C191:F191 C189:F189 C187:F187 C185:F185 C177:F177 C183:F183 C175:F175 C173:F173 C171:F171 C169:F169 C161:F161 C167:F167 C159:F159 C157:F157 C155:F155 C153:F153 C145:F145 C151:F151 C143:F143 C141:F141 C139:F139 C137:F137 C129:F129 C135:F135 C127:F127 C125:F125 C123:F123 C121:F121 C113:F113 C119:F119 C111:F111 C109:F109 C107:F107 C105:F105 C97:F97 C103:F103 G54:I65 C95:F95 C93:F93 C91:F91 C89:F89 C81:F81 C87:F87 H3:H49 C79:F79 C77:F77 C75:F75 C57:F57 C65:F65 C71:F71 C413:F413 C63:F63 C7:F7 C207:F207 C61:F61 C59:F59 C25:F31 C45:F45 C49:F49 C47:F47 C55:F55 C43:F43 C39:F39 C41:F41 C37:F37 C53:H53 C33:F33 C271:F271 C11:F11 C35:F35 C13:F13 C9:F9 C5:F5 C213:G213 C225:F225 C221:F221 C219:F219 C217:F217 C215:F215 C223:F223 C229:G229 C241:F241 C237:F237 C235:F235 C233:F233 C231:F231 C239:F239 C245:G245 C257:F257 C253:F253 C251:F251 C249:F249 C247:F247 C255:F255 C261:G261 C273:F273 C285:F285 C267:F267 C265:F265 C263:F263 C15:F23 C73:F73 C287:F287 C277:G277 C289:F289 C317:F317 C283:F283 C281:F281 C279:F279 C303:F303 C293:G293 C305:F305 I292:I305 C299:F299 C297:F297 C295:F295 C319:F319 C309:G309 C321:F321 C301:F301 C315:F315 C313:F313 C311:F311 C335:F335 C325:G325 C337:F337 C331:F331 C329:F329 C327:F327 C333:F333 C351:F351 C341:G341 C353:F353 C347:F347 C345:F345 C343:F343 C349:F349 C367:F367 C357:G357 C369:F369 C269:F269 C363:F363 C361:F361 C359:F359 C365:F365 C383:F383 C373:G373 C385:F385 C379:F379 C377:F377 C375:F375 C381:F381 C399:F399 C389:G389 C401:F401 C395:F395 C393:F393 C391:F391 C397:F397 C415:F415 C405:G405 C417:F417 C411:F411 C409:F409 C407:F407 G70:G81 G86:G97 H69:H81 G102:G113 H85:H97 G118:G129 H101:H113 G134:G145 H117:H129 G150:G161 H133:H145 G166:G177 H149:H161 G182:G193 H165:H177 G198:G209 H181:H193 G214:G225 H197:H209 G230:G241 H213:H225 G246:G257 H229:H241 G262:G273 H245:H257 G278:G289 H261:H273 G294:G305 H277:H289 G310:G321 H293:H305 G326:G337 G342:G353 H325:H337 G358:G369 H341:H354 G374:G385 H357:H369 G390:G401 H373:H385 G406:G417 H389:H401 G4:G49 I2:I49 H309:H321 H405:H417 I68:I81 I84:I97 I100:I113 I116:I129 I132:I145 I148:I161 I164:I177 I180:I193 I196:I209 I212:I225 I228:I241 I244:I257 I260:I273 I276:I289 I388:I401 I308:I321 I324:I337 I340:I353 I356:I369 I372:I385 I404:I417" name="Tartom?ny1"/>
    <protectedRange password="CC06" sqref="J68:J69" name="Tartom?ny1_3"/>
  </protectedRanges>
  <mergeCells count="761">
    <mergeCell ref="B16:B17"/>
    <mergeCell ref="A30:A31"/>
    <mergeCell ref="B30:B31"/>
    <mergeCell ref="B28:B29"/>
    <mergeCell ref="B26:B27"/>
    <mergeCell ref="B24:B25"/>
    <mergeCell ref="B22:B23"/>
    <mergeCell ref="A272:A273"/>
    <mergeCell ref="B272:B273"/>
    <mergeCell ref="G272:G273"/>
    <mergeCell ref="A16:A17"/>
    <mergeCell ref="A18:A19"/>
    <mergeCell ref="A20:A21"/>
    <mergeCell ref="A22:A23"/>
    <mergeCell ref="A24:A25"/>
    <mergeCell ref="A26:A27"/>
    <mergeCell ref="A28:A29"/>
    <mergeCell ref="B266:B267"/>
    <mergeCell ref="G266:G267"/>
    <mergeCell ref="A268:A269"/>
    <mergeCell ref="B268:B269"/>
    <mergeCell ref="G268:G269"/>
    <mergeCell ref="A270:A271"/>
    <mergeCell ref="B270:B271"/>
    <mergeCell ref="G270:G271"/>
    <mergeCell ref="A260:G260"/>
    <mergeCell ref="I260:I261"/>
    <mergeCell ref="A262:A263"/>
    <mergeCell ref="B262:B263"/>
    <mergeCell ref="G262:G263"/>
    <mergeCell ref="I262:I273"/>
    <mergeCell ref="A264:A265"/>
    <mergeCell ref="B264:B265"/>
    <mergeCell ref="G264:G265"/>
    <mergeCell ref="A266:A267"/>
    <mergeCell ref="G46:G47"/>
    <mergeCell ref="G48:G49"/>
    <mergeCell ref="A46:A47"/>
    <mergeCell ref="A48:A49"/>
    <mergeCell ref="B46:B47"/>
    <mergeCell ref="B48:B49"/>
    <mergeCell ref="G42:G43"/>
    <mergeCell ref="G44:G45"/>
    <mergeCell ref="A38:A39"/>
    <mergeCell ref="A40:A41"/>
    <mergeCell ref="A42:A43"/>
    <mergeCell ref="A44:A45"/>
    <mergeCell ref="B38:B39"/>
    <mergeCell ref="B40:B41"/>
    <mergeCell ref="B42:B43"/>
    <mergeCell ref="B44:B45"/>
    <mergeCell ref="I2:I3"/>
    <mergeCell ref="A2:G2"/>
    <mergeCell ref="G38:G39"/>
    <mergeCell ref="G40:G41"/>
    <mergeCell ref="A36:A37"/>
    <mergeCell ref="B36:B37"/>
    <mergeCell ref="G36:G37"/>
    <mergeCell ref="I36:I37"/>
    <mergeCell ref="A34:A35"/>
    <mergeCell ref="A32:A33"/>
    <mergeCell ref="I52:I53"/>
    <mergeCell ref="A54:A55"/>
    <mergeCell ref="B54:B55"/>
    <mergeCell ref="G54:G55"/>
    <mergeCell ref="I54:I65"/>
    <mergeCell ref="A56:A57"/>
    <mergeCell ref="B56:B57"/>
    <mergeCell ref="G56:G57"/>
    <mergeCell ref="A58:A59"/>
    <mergeCell ref="B58:B59"/>
    <mergeCell ref="G58:G59"/>
    <mergeCell ref="A60:A61"/>
    <mergeCell ref="B60:B61"/>
    <mergeCell ref="G60:G61"/>
    <mergeCell ref="A52:G52"/>
    <mergeCell ref="A208:A209"/>
    <mergeCell ref="G208:G209"/>
    <mergeCell ref="B206:B207"/>
    <mergeCell ref="B208:B209"/>
    <mergeCell ref="A62:A63"/>
    <mergeCell ref="G62:G63"/>
    <mergeCell ref="A64:A65"/>
    <mergeCell ref="G64:G65"/>
    <mergeCell ref="B62:B63"/>
    <mergeCell ref="B64:B65"/>
    <mergeCell ref="B202:B203"/>
    <mergeCell ref="G202:G203"/>
    <mergeCell ref="A188:A189"/>
    <mergeCell ref="B188:B189"/>
    <mergeCell ref="G188:G189"/>
    <mergeCell ref="A204:A205"/>
    <mergeCell ref="B204:B205"/>
    <mergeCell ref="G204:G205"/>
    <mergeCell ref="A206:A207"/>
    <mergeCell ref="G206:G207"/>
    <mergeCell ref="A196:G196"/>
    <mergeCell ref="I196:I197"/>
    <mergeCell ref="A198:A199"/>
    <mergeCell ref="B198:B199"/>
    <mergeCell ref="G198:G199"/>
    <mergeCell ref="I198:I209"/>
    <mergeCell ref="A200:A201"/>
    <mergeCell ref="B200:B201"/>
    <mergeCell ref="G200:G201"/>
    <mergeCell ref="A202:A203"/>
    <mergeCell ref="H202:H203"/>
    <mergeCell ref="A190:A191"/>
    <mergeCell ref="G190:G191"/>
    <mergeCell ref="A192:A193"/>
    <mergeCell ref="G192:G193"/>
    <mergeCell ref="B190:B191"/>
    <mergeCell ref="B192:B193"/>
    <mergeCell ref="A182:A183"/>
    <mergeCell ref="B182:B183"/>
    <mergeCell ref="G182:G183"/>
    <mergeCell ref="I182:I193"/>
    <mergeCell ref="A184:A185"/>
    <mergeCell ref="B184:B185"/>
    <mergeCell ref="G184:G185"/>
    <mergeCell ref="A186:A187"/>
    <mergeCell ref="B186:B187"/>
    <mergeCell ref="G186:G187"/>
    <mergeCell ref="A176:A177"/>
    <mergeCell ref="G176:G177"/>
    <mergeCell ref="B174:B175"/>
    <mergeCell ref="B176:B177"/>
    <mergeCell ref="A180:G180"/>
    <mergeCell ref="I180:I181"/>
    <mergeCell ref="B170:B171"/>
    <mergeCell ref="G170:G171"/>
    <mergeCell ref="A172:A173"/>
    <mergeCell ref="B172:B173"/>
    <mergeCell ref="G172:G173"/>
    <mergeCell ref="A174:A175"/>
    <mergeCell ref="G174:G175"/>
    <mergeCell ref="A164:G164"/>
    <mergeCell ref="I164:I165"/>
    <mergeCell ref="A166:A167"/>
    <mergeCell ref="B166:B167"/>
    <mergeCell ref="G166:G167"/>
    <mergeCell ref="I166:I177"/>
    <mergeCell ref="A168:A169"/>
    <mergeCell ref="B168:B169"/>
    <mergeCell ref="G168:G169"/>
    <mergeCell ref="A170:A171"/>
    <mergeCell ref="A158:A159"/>
    <mergeCell ref="G158:G159"/>
    <mergeCell ref="A160:A161"/>
    <mergeCell ref="G160:G161"/>
    <mergeCell ref="B158:B159"/>
    <mergeCell ref="B160:B161"/>
    <mergeCell ref="B152:B153"/>
    <mergeCell ref="G152:G153"/>
    <mergeCell ref="A154:A155"/>
    <mergeCell ref="B154:B155"/>
    <mergeCell ref="G154:G155"/>
    <mergeCell ref="A156:A157"/>
    <mergeCell ref="B156:B157"/>
    <mergeCell ref="G156:G157"/>
    <mergeCell ref="A144:A145"/>
    <mergeCell ref="G144:G145"/>
    <mergeCell ref="B142:B143"/>
    <mergeCell ref="A148:G148"/>
    <mergeCell ref="I148:I149"/>
    <mergeCell ref="A150:A151"/>
    <mergeCell ref="B150:B151"/>
    <mergeCell ref="G150:G151"/>
    <mergeCell ref="I150:I161"/>
    <mergeCell ref="A152:A153"/>
    <mergeCell ref="B138:B139"/>
    <mergeCell ref="G138:G139"/>
    <mergeCell ref="A140:A141"/>
    <mergeCell ref="B140:B141"/>
    <mergeCell ref="G140:G141"/>
    <mergeCell ref="A142:A143"/>
    <mergeCell ref="G142:G143"/>
    <mergeCell ref="A132:G132"/>
    <mergeCell ref="I132:I133"/>
    <mergeCell ref="A134:A135"/>
    <mergeCell ref="B134:B135"/>
    <mergeCell ref="G134:G135"/>
    <mergeCell ref="I134:I145"/>
    <mergeCell ref="A136:A137"/>
    <mergeCell ref="B136:B137"/>
    <mergeCell ref="G136:G137"/>
    <mergeCell ref="A138:A139"/>
    <mergeCell ref="A124:A125"/>
    <mergeCell ref="B124:B125"/>
    <mergeCell ref="G124:G125"/>
    <mergeCell ref="A126:A127"/>
    <mergeCell ref="G126:G127"/>
    <mergeCell ref="A128:A129"/>
    <mergeCell ref="G128:G129"/>
    <mergeCell ref="B126:B127"/>
    <mergeCell ref="B128:B129"/>
    <mergeCell ref="A118:A119"/>
    <mergeCell ref="B118:B119"/>
    <mergeCell ref="G118:G119"/>
    <mergeCell ref="I118:I129"/>
    <mergeCell ref="A120:A121"/>
    <mergeCell ref="B120:B121"/>
    <mergeCell ref="G120:G121"/>
    <mergeCell ref="A122:A123"/>
    <mergeCell ref="B122:B123"/>
    <mergeCell ref="G122:G123"/>
    <mergeCell ref="A112:A113"/>
    <mergeCell ref="G112:G113"/>
    <mergeCell ref="B110:B111"/>
    <mergeCell ref="B112:B113"/>
    <mergeCell ref="A116:G116"/>
    <mergeCell ref="I116:I117"/>
    <mergeCell ref="H110:H111"/>
    <mergeCell ref="H112:H113"/>
    <mergeCell ref="H116:H117"/>
    <mergeCell ref="B106:B107"/>
    <mergeCell ref="G106:G107"/>
    <mergeCell ref="A108:A109"/>
    <mergeCell ref="B108:B109"/>
    <mergeCell ref="G108:G109"/>
    <mergeCell ref="A110:A111"/>
    <mergeCell ref="G110:G111"/>
    <mergeCell ref="A100:G100"/>
    <mergeCell ref="I100:I101"/>
    <mergeCell ref="A102:A103"/>
    <mergeCell ref="B102:B103"/>
    <mergeCell ref="G102:G103"/>
    <mergeCell ref="I102:I113"/>
    <mergeCell ref="A104:A105"/>
    <mergeCell ref="B104:B105"/>
    <mergeCell ref="G104:G105"/>
    <mergeCell ref="A106:A107"/>
    <mergeCell ref="A92:A93"/>
    <mergeCell ref="B92:B93"/>
    <mergeCell ref="G92:G93"/>
    <mergeCell ref="A94:A95"/>
    <mergeCell ref="G94:G95"/>
    <mergeCell ref="A96:A97"/>
    <mergeCell ref="G96:G97"/>
    <mergeCell ref="B94:B95"/>
    <mergeCell ref="B96:B97"/>
    <mergeCell ref="A86:A87"/>
    <mergeCell ref="B86:B87"/>
    <mergeCell ref="G86:G87"/>
    <mergeCell ref="I86:I97"/>
    <mergeCell ref="A88:A89"/>
    <mergeCell ref="B88:B89"/>
    <mergeCell ref="G88:G89"/>
    <mergeCell ref="A90:A91"/>
    <mergeCell ref="B90:B91"/>
    <mergeCell ref="G90:G91"/>
    <mergeCell ref="A80:A81"/>
    <mergeCell ref="G80:G81"/>
    <mergeCell ref="B78:B79"/>
    <mergeCell ref="B80:B81"/>
    <mergeCell ref="A84:G84"/>
    <mergeCell ref="I84:I85"/>
    <mergeCell ref="G74:G75"/>
    <mergeCell ref="A76:A77"/>
    <mergeCell ref="B76:B77"/>
    <mergeCell ref="G76:G77"/>
    <mergeCell ref="A78:A79"/>
    <mergeCell ref="G78:G79"/>
    <mergeCell ref="A68:G68"/>
    <mergeCell ref="A70:A71"/>
    <mergeCell ref="B70:B71"/>
    <mergeCell ref="G70:G71"/>
    <mergeCell ref="I70:I81"/>
    <mergeCell ref="A72:A73"/>
    <mergeCell ref="B72:B73"/>
    <mergeCell ref="G72:G73"/>
    <mergeCell ref="A74:A75"/>
    <mergeCell ref="B74:B75"/>
    <mergeCell ref="A6:A7"/>
    <mergeCell ref="A4:A5"/>
    <mergeCell ref="B4:B5"/>
    <mergeCell ref="B6:B7"/>
    <mergeCell ref="A14:A15"/>
    <mergeCell ref="A12:A13"/>
    <mergeCell ref="A10:A11"/>
    <mergeCell ref="A8:A9"/>
    <mergeCell ref="G12:G13"/>
    <mergeCell ref="G14:G15"/>
    <mergeCell ref="G32:G33"/>
    <mergeCell ref="G34:G35"/>
    <mergeCell ref="B8:B9"/>
    <mergeCell ref="B10:B11"/>
    <mergeCell ref="B12:B13"/>
    <mergeCell ref="B14:B15"/>
    <mergeCell ref="B20:B21"/>
    <mergeCell ref="B18:B19"/>
    <mergeCell ref="I4:I5"/>
    <mergeCell ref="I6:I7"/>
    <mergeCell ref="I8:I9"/>
    <mergeCell ref="I10:I11"/>
    <mergeCell ref="B32:B33"/>
    <mergeCell ref="B34:B35"/>
    <mergeCell ref="G4:G5"/>
    <mergeCell ref="G6:G7"/>
    <mergeCell ref="G8:G9"/>
    <mergeCell ref="G10:G11"/>
    <mergeCell ref="I12:I13"/>
    <mergeCell ref="I14:I15"/>
    <mergeCell ref="I32:I33"/>
    <mergeCell ref="I34:I35"/>
    <mergeCell ref="I16:I17"/>
    <mergeCell ref="I18:I19"/>
    <mergeCell ref="I20:I21"/>
    <mergeCell ref="I22:I23"/>
    <mergeCell ref="I24:I25"/>
    <mergeCell ref="I26:I27"/>
    <mergeCell ref="I46:I47"/>
    <mergeCell ref="I48:I49"/>
    <mergeCell ref="I38:I39"/>
    <mergeCell ref="I40:I41"/>
    <mergeCell ref="I42:I43"/>
    <mergeCell ref="I44:I45"/>
    <mergeCell ref="I212:I213"/>
    <mergeCell ref="A214:A215"/>
    <mergeCell ref="B214:B215"/>
    <mergeCell ref="G214:G215"/>
    <mergeCell ref="I214:I225"/>
    <mergeCell ref="A216:A217"/>
    <mergeCell ref="B216:B217"/>
    <mergeCell ref="G216:G217"/>
    <mergeCell ref="A218:A219"/>
    <mergeCell ref="B218:B219"/>
    <mergeCell ref="G218:G219"/>
    <mergeCell ref="A220:A221"/>
    <mergeCell ref="B220:B221"/>
    <mergeCell ref="G220:G221"/>
    <mergeCell ref="A212:G212"/>
    <mergeCell ref="A222:A223"/>
    <mergeCell ref="G222:G223"/>
    <mergeCell ref="A224:A225"/>
    <mergeCell ref="G224:G225"/>
    <mergeCell ref="B222:B223"/>
    <mergeCell ref="B224:B225"/>
    <mergeCell ref="A228:G228"/>
    <mergeCell ref="I228:I229"/>
    <mergeCell ref="A230:A231"/>
    <mergeCell ref="B230:B231"/>
    <mergeCell ref="G230:G231"/>
    <mergeCell ref="I230:I241"/>
    <mergeCell ref="A232:A233"/>
    <mergeCell ref="B232:B233"/>
    <mergeCell ref="G232:G233"/>
    <mergeCell ref="A234:A235"/>
    <mergeCell ref="G240:G241"/>
    <mergeCell ref="B238:B239"/>
    <mergeCell ref="B240:B241"/>
    <mergeCell ref="B234:B235"/>
    <mergeCell ref="G234:G235"/>
    <mergeCell ref="A236:A237"/>
    <mergeCell ref="B236:B237"/>
    <mergeCell ref="G236:G237"/>
    <mergeCell ref="I244:I245"/>
    <mergeCell ref="A246:A247"/>
    <mergeCell ref="B246:B247"/>
    <mergeCell ref="G246:G247"/>
    <mergeCell ref="I246:I257"/>
    <mergeCell ref="A248:A249"/>
    <mergeCell ref="B248:B249"/>
    <mergeCell ref="G248:G249"/>
    <mergeCell ref="A250:A251"/>
    <mergeCell ref="A256:A257"/>
    <mergeCell ref="G256:G257"/>
    <mergeCell ref="B254:B255"/>
    <mergeCell ref="B256:B257"/>
    <mergeCell ref="B250:B251"/>
    <mergeCell ref="G250:G251"/>
    <mergeCell ref="A252:A253"/>
    <mergeCell ref="B252:B253"/>
    <mergeCell ref="G252:G253"/>
    <mergeCell ref="G16:G17"/>
    <mergeCell ref="G18:G19"/>
    <mergeCell ref="G20:G21"/>
    <mergeCell ref="G22:G23"/>
    <mergeCell ref="A254:A255"/>
    <mergeCell ref="G254:G255"/>
    <mergeCell ref="A244:G244"/>
    <mergeCell ref="A238:A239"/>
    <mergeCell ref="G238:G239"/>
    <mergeCell ref="A240:A241"/>
    <mergeCell ref="I28:I29"/>
    <mergeCell ref="I30:I31"/>
    <mergeCell ref="G24:G25"/>
    <mergeCell ref="G26:G27"/>
    <mergeCell ref="G28:G29"/>
    <mergeCell ref="G30:G31"/>
    <mergeCell ref="H28:H29"/>
    <mergeCell ref="H30:H31"/>
    <mergeCell ref="I276:I277"/>
    <mergeCell ref="A278:A279"/>
    <mergeCell ref="B278:B279"/>
    <mergeCell ref="G278:G279"/>
    <mergeCell ref="I278:I289"/>
    <mergeCell ref="A280:A281"/>
    <mergeCell ref="B280:B281"/>
    <mergeCell ref="G280:G281"/>
    <mergeCell ref="A282:A283"/>
    <mergeCell ref="B282:B283"/>
    <mergeCell ref="G282:G283"/>
    <mergeCell ref="A284:A285"/>
    <mergeCell ref="B284:B285"/>
    <mergeCell ref="G284:G285"/>
    <mergeCell ref="A276:G276"/>
    <mergeCell ref="A286:A287"/>
    <mergeCell ref="B286:B287"/>
    <mergeCell ref="G286:G287"/>
    <mergeCell ref="I292:I293"/>
    <mergeCell ref="A294:A295"/>
    <mergeCell ref="B294:B295"/>
    <mergeCell ref="G294:G295"/>
    <mergeCell ref="I294:I305"/>
    <mergeCell ref="A296:A297"/>
    <mergeCell ref="B296:B297"/>
    <mergeCell ref="G298:G299"/>
    <mergeCell ref="A300:A301"/>
    <mergeCell ref="B300:B301"/>
    <mergeCell ref="A288:A289"/>
    <mergeCell ref="B288:B289"/>
    <mergeCell ref="G288:G289"/>
    <mergeCell ref="A292:G292"/>
    <mergeCell ref="A302:A303"/>
    <mergeCell ref="B302:B303"/>
    <mergeCell ref="G302:G303"/>
    <mergeCell ref="A304:A305"/>
    <mergeCell ref="B304:B305"/>
    <mergeCell ref="G304:G305"/>
    <mergeCell ref="G296:G297"/>
    <mergeCell ref="A298:A299"/>
    <mergeCell ref="B298:B299"/>
    <mergeCell ref="G300:G301"/>
    <mergeCell ref="I308:I309"/>
    <mergeCell ref="A310:A311"/>
    <mergeCell ref="B310:B311"/>
    <mergeCell ref="G310:G311"/>
    <mergeCell ref="I310:I321"/>
    <mergeCell ref="A312:A313"/>
    <mergeCell ref="B312:B313"/>
    <mergeCell ref="G312:G313"/>
    <mergeCell ref="A314:A315"/>
    <mergeCell ref="B314:B315"/>
    <mergeCell ref="G314:G315"/>
    <mergeCell ref="A316:A317"/>
    <mergeCell ref="B316:B317"/>
    <mergeCell ref="G316:G317"/>
    <mergeCell ref="A308:G308"/>
    <mergeCell ref="A318:A319"/>
    <mergeCell ref="B318:B319"/>
    <mergeCell ref="G318:G319"/>
    <mergeCell ref="I324:I325"/>
    <mergeCell ref="A326:A327"/>
    <mergeCell ref="B326:B327"/>
    <mergeCell ref="G326:G327"/>
    <mergeCell ref="I326:I337"/>
    <mergeCell ref="A328:A329"/>
    <mergeCell ref="B328:B329"/>
    <mergeCell ref="G330:G331"/>
    <mergeCell ref="A332:A333"/>
    <mergeCell ref="B332:B333"/>
    <mergeCell ref="A320:A321"/>
    <mergeCell ref="B320:B321"/>
    <mergeCell ref="G320:G321"/>
    <mergeCell ref="A324:G324"/>
    <mergeCell ref="A334:A335"/>
    <mergeCell ref="B334:B335"/>
    <mergeCell ref="G334:G335"/>
    <mergeCell ref="A336:A337"/>
    <mergeCell ref="B336:B337"/>
    <mergeCell ref="G336:G337"/>
    <mergeCell ref="G328:G329"/>
    <mergeCell ref="A330:A331"/>
    <mergeCell ref="B330:B331"/>
    <mergeCell ref="G332:G333"/>
    <mergeCell ref="I340:I341"/>
    <mergeCell ref="A342:A343"/>
    <mergeCell ref="B342:B343"/>
    <mergeCell ref="G342:G343"/>
    <mergeCell ref="I342:I353"/>
    <mergeCell ref="A344:A345"/>
    <mergeCell ref="B344:B345"/>
    <mergeCell ref="G344:G345"/>
    <mergeCell ref="A346:A347"/>
    <mergeCell ref="B346:B347"/>
    <mergeCell ref="G346:G347"/>
    <mergeCell ref="A348:A349"/>
    <mergeCell ref="B348:B349"/>
    <mergeCell ref="G348:G349"/>
    <mergeCell ref="A340:G340"/>
    <mergeCell ref="A350:A351"/>
    <mergeCell ref="B350:B351"/>
    <mergeCell ref="G350:G351"/>
    <mergeCell ref="I356:I357"/>
    <mergeCell ref="A358:A359"/>
    <mergeCell ref="B358:B359"/>
    <mergeCell ref="G358:G359"/>
    <mergeCell ref="I358:I369"/>
    <mergeCell ref="A360:A361"/>
    <mergeCell ref="B360:B361"/>
    <mergeCell ref="G362:G363"/>
    <mergeCell ref="A364:A365"/>
    <mergeCell ref="B364:B365"/>
    <mergeCell ref="A352:A353"/>
    <mergeCell ref="B352:B353"/>
    <mergeCell ref="G352:G353"/>
    <mergeCell ref="A356:G356"/>
    <mergeCell ref="A366:A367"/>
    <mergeCell ref="B366:B367"/>
    <mergeCell ref="G366:G367"/>
    <mergeCell ref="A368:A369"/>
    <mergeCell ref="B368:B369"/>
    <mergeCell ref="G368:G369"/>
    <mergeCell ref="G360:G361"/>
    <mergeCell ref="A362:A363"/>
    <mergeCell ref="B362:B363"/>
    <mergeCell ref="G364:G365"/>
    <mergeCell ref="I372:I373"/>
    <mergeCell ref="A374:A375"/>
    <mergeCell ref="B374:B375"/>
    <mergeCell ref="G374:G375"/>
    <mergeCell ref="I374:I385"/>
    <mergeCell ref="A376:A377"/>
    <mergeCell ref="B376:B377"/>
    <mergeCell ref="G376:G377"/>
    <mergeCell ref="A378:A379"/>
    <mergeCell ref="B378:B379"/>
    <mergeCell ref="G378:G379"/>
    <mergeCell ref="A380:A381"/>
    <mergeCell ref="B380:B381"/>
    <mergeCell ref="G380:G381"/>
    <mergeCell ref="A372:G372"/>
    <mergeCell ref="A382:A383"/>
    <mergeCell ref="B382:B383"/>
    <mergeCell ref="G382:G383"/>
    <mergeCell ref="A384:A385"/>
    <mergeCell ref="B384:B385"/>
    <mergeCell ref="G384:G385"/>
    <mergeCell ref="A388:G388"/>
    <mergeCell ref="I388:I389"/>
    <mergeCell ref="A390:A391"/>
    <mergeCell ref="B390:B391"/>
    <mergeCell ref="G390:G391"/>
    <mergeCell ref="I390:I401"/>
    <mergeCell ref="A392:A393"/>
    <mergeCell ref="B392:B393"/>
    <mergeCell ref="G392:G393"/>
    <mergeCell ref="A394:A395"/>
    <mergeCell ref="G398:G399"/>
    <mergeCell ref="A400:A401"/>
    <mergeCell ref="B400:B401"/>
    <mergeCell ref="G400:G401"/>
    <mergeCell ref="B394:B395"/>
    <mergeCell ref="G394:G395"/>
    <mergeCell ref="A396:A397"/>
    <mergeCell ref="B396:B397"/>
    <mergeCell ref="G396:G397"/>
    <mergeCell ref="I404:I405"/>
    <mergeCell ref="A406:A407"/>
    <mergeCell ref="B406:B407"/>
    <mergeCell ref="G406:G407"/>
    <mergeCell ref="I406:I417"/>
    <mergeCell ref="A408:A409"/>
    <mergeCell ref="B408:B409"/>
    <mergeCell ref="G408:G409"/>
    <mergeCell ref="A410:A411"/>
    <mergeCell ref="A416:A417"/>
    <mergeCell ref="B416:B417"/>
    <mergeCell ref="G416:G417"/>
    <mergeCell ref="B410:B411"/>
    <mergeCell ref="G410:G411"/>
    <mergeCell ref="A412:A413"/>
    <mergeCell ref="B412:B413"/>
    <mergeCell ref="G412:G413"/>
    <mergeCell ref="H4:H5"/>
    <mergeCell ref="H6:H7"/>
    <mergeCell ref="H8:H9"/>
    <mergeCell ref="H10:H11"/>
    <mergeCell ref="A414:A415"/>
    <mergeCell ref="B414:B415"/>
    <mergeCell ref="G414:G415"/>
    <mergeCell ref="A404:G404"/>
    <mergeCell ref="A398:A399"/>
    <mergeCell ref="B398:B399"/>
    <mergeCell ref="H22:H23"/>
    <mergeCell ref="H24:H25"/>
    <mergeCell ref="H26:H27"/>
    <mergeCell ref="H12:H13"/>
    <mergeCell ref="H14:H15"/>
    <mergeCell ref="H16:H17"/>
    <mergeCell ref="H18:H19"/>
    <mergeCell ref="H2:H3"/>
    <mergeCell ref="H40:H41"/>
    <mergeCell ref="H42:H43"/>
    <mergeCell ref="H44:H45"/>
    <mergeCell ref="H46:H47"/>
    <mergeCell ref="H32:H33"/>
    <mergeCell ref="H34:H35"/>
    <mergeCell ref="H36:H37"/>
    <mergeCell ref="H38:H39"/>
    <mergeCell ref="H20:H21"/>
    <mergeCell ref="H56:H57"/>
    <mergeCell ref="H58:H59"/>
    <mergeCell ref="H60:H61"/>
    <mergeCell ref="H62:H63"/>
    <mergeCell ref="H48:H49"/>
    <mergeCell ref="H54:H55"/>
    <mergeCell ref="H52:H53"/>
    <mergeCell ref="H74:H75"/>
    <mergeCell ref="H76:H77"/>
    <mergeCell ref="H78:H79"/>
    <mergeCell ref="H80:H81"/>
    <mergeCell ref="H64:H65"/>
    <mergeCell ref="H70:H71"/>
    <mergeCell ref="H72:H73"/>
    <mergeCell ref="H68:H69"/>
    <mergeCell ref="H92:H93"/>
    <mergeCell ref="H94:H95"/>
    <mergeCell ref="H96:H97"/>
    <mergeCell ref="H100:H101"/>
    <mergeCell ref="H84:H85"/>
    <mergeCell ref="H86:H87"/>
    <mergeCell ref="H88:H89"/>
    <mergeCell ref="H90:H91"/>
    <mergeCell ref="H118:H119"/>
    <mergeCell ref="H102:H103"/>
    <mergeCell ref="H104:H105"/>
    <mergeCell ref="H106:H107"/>
    <mergeCell ref="H108:H109"/>
    <mergeCell ref="H128:H129"/>
    <mergeCell ref="H132:H133"/>
    <mergeCell ref="H134:H135"/>
    <mergeCell ref="H136:H137"/>
    <mergeCell ref="H120:H121"/>
    <mergeCell ref="H122:H123"/>
    <mergeCell ref="H124:H125"/>
    <mergeCell ref="H126:H127"/>
    <mergeCell ref="H148:H149"/>
    <mergeCell ref="H150:H151"/>
    <mergeCell ref="H152:H153"/>
    <mergeCell ref="H154:H155"/>
    <mergeCell ref="H138:H139"/>
    <mergeCell ref="H140:H141"/>
    <mergeCell ref="H142:H143"/>
    <mergeCell ref="H144:H145"/>
    <mergeCell ref="H166:H167"/>
    <mergeCell ref="H168:H169"/>
    <mergeCell ref="H170:H171"/>
    <mergeCell ref="H172:H173"/>
    <mergeCell ref="H156:H157"/>
    <mergeCell ref="H158:H159"/>
    <mergeCell ref="H160:H161"/>
    <mergeCell ref="H164:H165"/>
    <mergeCell ref="H184:H185"/>
    <mergeCell ref="H186:H187"/>
    <mergeCell ref="H188:H189"/>
    <mergeCell ref="H190:H191"/>
    <mergeCell ref="H174:H175"/>
    <mergeCell ref="H176:H177"/>
    <mergeCell ref="H180:H181"/>
    <mergeCell ref="H182:H183"/>
    <mergeCell ref="H204:H205"/>
    <mergeCell ref="H206:H207"/>
    <mergeCell ref="H208:H209"/>
    <mergeCell ref="H192:H193"/>
    <mergeCell ref="H196:H197"/>
    <mergeCell ref="H198:H199"/>
    <mergeCell ref="H200:H201"/>
    <mergeCell ref="H220:H221"/>
    <mergeCell ref="H222:H223"/>
    <mergeCell ref="H224:H225"/>
    <mergeCell ref="H228:H229"/>
    <mergeCell ref="H212:H213"/>
    <mergeCell ref="H214:H215"/>
    <mergeCell ref="H216:H217"/>
    <mergeCell ref="H218:H219"/>
    <mergeCell ref="H238:H239"/>
    <mergeCell ref="H240:H241"/>
    <mergeCell ref="H244:H245"/>
    <mergeCell ref="H246:H247"/>
    <mergeCell ref="H230:H231"/>
    <mergeCell ref="H232:H233"/>
    <mergeCell ref="H234:H235"/>
    <mergeCell ref="H236:H237"/>
    <mergeCell ref="H256:H257"/>
    <mergeCell ref="H260:H261"/>
    <mergeCell ref="H262:H263"/>
    <mergeCell ref="H264:H265"/>
    <mergeCell ref="H248:H249"/>
    <mergeCell ref="H250:H251"/>
    <mergeCell ref="H252:H253"/>
    <mergeCell ref="H254:H255"/>
    <mergeCell ref="H276:H277"/>
    <mergeCell ref="H278:H279"/>
    <mergeCell ref="H280:H281"/>
    <mergeCell ref="H282:H283"/>
    <mergeCell ref="H266:H267"/>
    <mergeCell ref="H268:H269"/>
    <mergeCell ref="H270:H271"/>
    <mergeCell ref="H272:H273"/>
    <mergeCell ref="H294:H295"/>
    <mergeCell ref="H296:H297"/>
    <mergeCell ref="H298:H299"/>
    <mergeCell ref="H300:H301"/>
    <mergeCell ref="H284:H285"/>
    <mergeCell ref="H286:H287"/>
    <mergeCell ref="H288:H289"/>
    <mergeCell ref="H292:H293"/>
    <mergeCell ref="H312:H313"/>
    <mergeCell ref="H314:H315"/>
    <mergeCell ref="H316:H317"/>
    <mergeCell ref="H318:H319"/>
    <mergeCell ref="H302:H303"/>
    <mergeCell ref="H304:H305"/>
    <mergeCell ref="H308:H309"/>
    <mergeCell ref="H310:H311"/>
    <mergeCell ref="H356:H357"/>
    <mergeCell ref="H330:H331"/>
    <mergeCell ref="H332:H333"/>
    <mergeCell ref="H334:H335"/>
    <mergeCell ref="H336:H337"/>
    <mergeCell ref="H320:H321"/>
    <mergeCell ref="H324:H325"/>
    <mergeCell ref="H326:H327"/>
    <mergeCell ref="H328:H329"/>
    <mergeCell ref="H350:H351"/>
    <mergeCell ref="H366:H367"/>
    <mergeCell ref="H368:H369"/>
    <mergeCell ref="H372:H373"/>
    <mergeCell ref="H374:H375"/>
    <mergeCell ref="H358:H359"/>
    <mergeCell ref="H360:H361"/>
    <mergeCell ref="H362:H363"/>
    <mergeCell ref="H364:H365"/>
    <mergeCell ref="H384:H385"/>
    <mergeCell ref="H388:H389"/>
    <mergeCell ref="H390:H391"/>
    <mergeCell ref="H392:H393"/>
    <mergeCell ref="H376:H377"/>
    <mergeCell ref="H378:H379"/>
    <mergeCell ref="H380:H381"/>
    <mergeCell ref="H382:H383"/>
    <mergeCell ref="H404:H405"/>
    <mergeCell ref="H406:H407"/>
    <mergeCell ref="H408:H409"/>
    <mergeCell ref="H410:H411"/>
    <mergeCell ref="H394:H395"/>
    <mergeCell ref="H396:H397"/>
    <mergeCell ref="H398:H399"/>
    <mergeCell ref="H400:H401"/>
    <mergeCell ref="I68:I69"/>
    <mergeCell ref="H412:H413"/>
    <mergeCell ref="H414:H415"/>
    <mergeCell ref="H416:H417"/>
    <mergeCell ref="H340:H341"/>
    <mergeCell ref="H342:H343"/>
    <mergeCell ref="H344:H345"/>
    <mergeCell ref="H346:H347"/>
    <mergeCell ref="H348:H349"/>
    <mergeCell ref="H352:H353"/>
  </mergeCells>
  <conditionalFormatting sqref="B4:B49">
    <cfRule type="cellIs" priority="3" dxfId="0" operator="between" stopIfTrue="1">
      <formula>2001</formula>
      <formula>1</formula>
    </cfRule>
    <cfRule type="cellIs" priority="4" dxfId="0" operator="greaterThan" stopIfTrue="1">
      <formula>2003</formula>
    </cfRule>
  </conditionalFormatting>
  <conditionalFormatting sqref="B54:B65 B70:B81 R92 B86:B97 B102:B113 B118:B129 B134:B145 B150:B161 B166:B177 B182:B193 B198:B209 B214:B225 B230:B241 B246:B257 B262:B273 B278:B289 B294:B305 B310:B321 B326:B337 B342:B353 B358:B369 B374:B385 B390:B401 B406:B417">
    <cfRule type="cellIs" priority="1" dxfId="0" operator="greaterThan" stopIfTrue="1">
      <formula>2003</formula>
    </cfRule>
    <cfRule type="cellIs" priority="2" dxfId="0" operator="between" stopIfTrue="1">
      <formula>2001</formula>
      <formula>1</formula>
    </cfRule>
  </conditionalFormatting>
  <printOptions/>
  <pageMargins left="0.75" right="0.75" top="0.53" bottom="0.52" header="0.5" footer="0.5"/>
  <pageSetup horizontalDpi="600" verticalDpi="600" orientation="portrait" paperSize="9" scale="61" r:id="rId1"/>
  <rowBreaks count="6" manualBreakCount="6">
    <brk id="50" max="255" man="1"/>
    <brk id="114" max="255" man="1"/>
    <brk id="178" max="255" man="1"/>
    <brk id="242" max="8" man="1"/>
    <brk id="306" max="8" man="1"/>
    <brk id="370" max="8" man="1"/>
  </rowBreaks>
  <colBreaks count="1" manualBreakCount="1">
    <brk id="9" max="65535" man="1"/>
  </colBreaks>
  <ignoredErrors>
    <ignoredError sqref="I404 I388 I372 I356 I340 I324 I308 I292 I276 I260 I244 I228 I212 I196 I180 I164 I148 I132 I116 I100 I84 I68 I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54" t="s">
        <v>118</v>
      </c>
      <c r="C1" s="54" t="s">
        <v>4</v>
      </c>
    </row>
    <row r="2" spans="1:3" ht="24.75" customHeight="1" thickBot="1" thickTop="1">
      <c r="A2" s="7" t="s">
        <v>6</v>
      </c>
      <c r="B2" s="55" t="str">
        <f>Beírás!A52</f>
        <v>Nyírgelse</v>
      </c>
      <c r="C2" s="9">
        <f>Beírás!$I$54</f>
        <v>1953</v>
      </c>
    </row>
    <row r="3" spans="1:3" ht="24.75" customHeight="1" thickBot="1" thickTop="1">
      <c r="A3" s="7" t="s">
        <v>5</v>
      </c>
      <c r="B3" s="55" t="str">
        <f>Beírás!A68</f>
        <v>Máriapócs</v>
      </c>
      <c r="C3" s="9">
        <f>Beírás!$I$70</f>
        <v>2351</v>
      </c>
    </row>
    <row r="4" spans="1:3" ht="24.75" customHeight="1" thickBot="1" thickTop="1">
      <c r="A4" s="7" t="s">
        <v>7</v>
      </c>
      <c r="B4" s="55" t="str">
        <f>Beírás!A84</f>
        <v>Református</v>
      </c>
      <c r="C4" s="9">
        <f>Beírás!$I$86</f>
        <v>2303</v>
      </c>
    </row>
    <row r="5" spans="1:3" ht="24.75" customHeight="1" thickBot="1" thickTop="1">
      <c r="A5" s="7" t="s">
        <v>8</v>
      </c>
      <c r="B5" s="55" t="str">
        <f>Beírás!A100</f>
        <v>Báthory István Gimnázium</v>
      </c>
      <c r="C5" s="9">
        <f>Beírás!$I$102</f>
        <v>1860</v>
      </c>
    </row>
    <row r="6" spans="1:3" ht="24.75" customHeight="1" thickBot="1" thickTop="1">
      <c r="A6" s="7" t="s">
        <v>9</v>
      </c>
      <c r="B6" s="55">
        <f>Beírás!A116</f>
        <v>0</v>
      </c>
      <c r="C6" s="9">
        <f>Beírás!$I$118</f>
        <v>0</v>
      </c>
    </row>
    <row r="7" spans="1:3" ht="24.75" customHeight="1" thickBot="1" thickTop="1">
      <c r="A7" s="7" t="s">
        <v>10</v>
      </c>
      <c r="B7" s="55">
        <f>Beírás!A132</f>
        <v>0</v>
      </c>
      <c r="C7" s="9">
        <f>Beírás!$I$134</f>
        <v>0</v>
      </c>
    </row>
    <row r="8" spans="1:3" ht="24.75" customHeight="1" thickBot="1" thickTop="1">
      <c r="A8" s="7" t="s">
        <v>11</v>
      </c>
      <c r="B8" s="55">
        <f>Beírás!A148</f>
        <v>0</v>
      </c>
      <c r="C8" s="9">
        <f>Beírás!$I$150</f>
        <v>0</v>
      </c>
    </row>
    <row r="9" spans="1:3" ht="24.75" customHeight="1" thickBot="1" thickTop="1">
      <c r="A9" s="7" t="s">
        <v>12</v>
      </c>
      <c r="B9" s="55">
        <f>Beírás!A164</f>
        <v>0</v>
      </c>
      <c r="C9" s="9">
        <f>Beírás!$I$166</f>
        <v>0</v>
      </c>
    </row>
    <row r="10" spans="1:3" ht="24.75" customHeight="1" thickBot="1" thickTop="1">
      <c r="A10" s="7" t="s">
        <v>13</v>
      </c>
      <c r="B10" s="55">
        <f>Beírás!A180</f>
        <v>0</v>
      </c>
      <c r="C10" s="9">
        <f>Beírás!$I$182</f>
        <v>0</v>
      </c>
    </row>
    <row r="11" spans="1:3" ht="24.75" customHeight="1" thickBot="1" thickTop="1">
      <c r="A11" s="7" t="s">
        <v>14</v>
      </c>
      <c r="B11" s="55">
        <f>Beírás!A196</f>
        <v>0</v>
      </c>
      <c r="C11" s="9">
        <f>Beírás!$I$198</f>
        <v>0</v>
      </c>
    </row>
    <row r="12" spans="1:3" ht="24.75" customHeight="1" thickBot="1" thickTop="1">
      <c r="A12" s="7" t="s">
        <v>15</v>
      </c>
      <c r="B12" s="55">
        <f>Beírás!A212</f>
        <v>0</v>
      </c>
      <c r="C12" s="9">
        <f>Beírás!$I$214</f>
        <v>0</v>
      </c>
    </row>
    <row r="13" spans="1:3" ht="24.75" customHeight="1" thickBot="1" thickTop="1">
      <c r="A13" s="7" t="s">
        <v>16</v>
      </c>
      <c r="B13" s="55">
        <f>Beírás!A228</f>
        <v>0</v>
      </c>
      <c r="C13" s="9">
        <f>Beírás!$I$230</f>
        <v>0</v>
      </c>
    </row>
    <row r="14" spans="1:3" ht="24.75" customHeight="1" thickBot="1" thickTop="1">
      <c r="A14" s="7" t="s">
        <v>17</v>
      </c>
      <c r="B14" s="55">
        <f>Beírás!A244</f>
        <v>0</v>
      </c>
      <c r="C14" s="9">
        <f>Beírás!$I$246</f>
        <v>0</v>
      </c>
    </row>
    <row r="15" spans="1:3" ht="24.75" customHeight="1" thickBot="1" thickTop="1">
      <c r="A15" s="7" t="s">
        <v>18</v>
      </c>
      <c r="B15" s="55">
        <f>Beírás!A260</f>
        <v>0</v>
      </c>
      <c r="C15" s="9">
        <f>Beírás!$I$262</f>
        <v>0</v>
      </c>
    </row>
    <row r="16" spans="1:3" ht="24.75" customHeight="1" thickBot="1" thickTop="1">
      <c r="A16" s="7" t="s">
        <v>19</v>
      </c>
      <c r="B16" s="55">
        <f>Beírás!A276</f>
        <v>0</v>
      </c>
      <c r="C16" s="9">
        <f>Beírás!$I$278</f>
        <v>0</v>
      </c>
    </row>
    <row r="17" spans="1:3" ht="24.75" customHeight="1" thickBot="1" thickTop="1">
      <c r="A17" s="7" t="s">
        <v>20</v>
      </c>
      <c r="B17" s="55">
        <f>Beírás!A292</f>
        <v>0</v>
      </c>
      <c r="C17" s="9">
        <f>Beírás!$I$294</f>
        <v>0</v>
      </c>
    </row>
    <row r="18" spans="1:3" ht="24.75" customHeight="1" thickBot="1" thickTop="1">
      <c r="A18" s="7" t="s">
        <v>21</v>
      </c>
      <c r="B18" s="55">
        <f>Beírás!A308</f>
        <v>0</v>
      </c>
      <c r="C18" s="9">
        <f>Beírás!$I$310</f>
        <v>0</v>
      </c>
    </row>
    <row r="19" spans="1:3" ht="24.75" customHeight="1" thickBot="1" thickTop="1">
      <c r="A19" s="7" t="s">
        <v>22</v>
      </c>
      <c r="B19" s="55">
        <f>Beírás!A324</f>
        <v>0</v>
      </c>
      <c r="C19" s="9">
        <f>Beírás!$I$326</f>
        <v>0</v>
      </c>
    </row>
    <row r="20" spans="1:3" ht="24.75" customHeight="1" thickBot="1" thickTop="1">
      <c r="A20" s="7" t="s">
        <v>23</v>
      </c>
      <c r="B20" s="55">
        <f>Beírás!A340</f>
        <v>0</v>
      </c>
      <c r="C20" s="9">
        <f>Beírás!$I$342</f>
        <v>0</v>
      </c>
    </row>
    <row r="21" spans="1:3" ht="24.75" customHeight="1" thickBot="1" thickTop="1">
      <c r="A21" s="7" t="s">
        <v>24</v>
      </c>
      <c r="B21" s="55">
        <f>Beírás!A356</f>
        <v>0</v>
      </c>
      <c r="C21" s="9">
        <f>Beírás!$I$358</f>
        <v>0</v>
      </c>
    </row>
    <row r="22" spans="1:3" ht="24.75" customHeight="1" thickBot="1" thickTop="1">
      <c r="A22" s="7" t="s">
        <v>25</v>
      </c>
      <c r="B22" s="55">
        <f>Beírás!A372</f>
        <v>0</v>
      </c>
      <c r="C22" s="9">
        <f>Beírás!$I$374</f>
        <v>0</v>
      </c>
    </row>
    <row r="23" spans="1:3" ht="24.75" customHeight="1" thickBot="1" thickTop="1">
      <c r="A23" s="7" t="s">
        <v>26</v>
      </c>
      <c r="B23" s="55">
        <f>Beírás!A388</f>
        <v>0</v>
      </c>
      <c r="C23" s="9">
        <f>Beírás!I390</f>
        <v>0</v>
      </c>
    </row>
    <row r="24" spans="1:3" ht="24.75" customHeight="1" thickBot="1" thickTop="1">
      <c r="A24" s="7" t="s">
        <v>27</v>
      </c>
      <c r="B24" s="55">
        <f>Beírás!A404</f>
        <v>0</v>
      </c>
      <c r="C24" s="9">
        <f>Beírás!$I$406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view="pageBreakPreview" zoomScale="60" zoomScalePageLayoutView="0" workbookViewId="0" topLeftCell="A128">
      <selection activeCell="N161" sqref="N161"/>
    </sheetView>
  </sheetViews>
  <sheetFormatPr defaultColWidth="9.140625" defaultRowHeight="12.75"/>
  <cols>
    <col min="1" max="1" width="9.00390625" style="0" customWidth="1"/>
    <col min="2" max="2" width="34.710937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4" t="s">
        <v>99</v>
      </c>
      <c r="B1" s="114"/>
      <c r="C1" s="114"/>
      <c r="D1" s="114"/>
      <c r="E1" s="114"/>
    </row>
    <row r="2" spans="1:5" ht="15.75">
      <c r="A2" s="8" t="s">
        <v>55</v>
      </c>
      <c r="B2" s="25" t="s">
        <v>3</v>
      </c>
      <c r="C2" s="25" t="s">
        <v>90</v>
      </c>
      <c r="D2" s="25" t="s">
        <v>183</v>
      </c>
      <c r="E2" s="25" t="s">
        <v>4</v>
      </c>
    </row>
    <row r="3" spans="1:5" ht="6.75" customHeight="1">
      <c r="A3" s="110" t="s">
        <v>6</v>
      </c>
      <c r="B3" s="111" t="str">
        <f>Beírás!A4</f>
        <v>Tímár Mátyás</v>
      </c>
      <c r="C3" s="112">
        <f>Beírás!B4</f>
        <v>2005</v>
      </c>
      <c r="D3" s="113">
        <f>Beírás!I4</f>
        <v>0</v>
      </c>
      <c r="E3" s="109">
        <f>Beírás!G4</f>
        <v>337</v>
      </c>
    </row>
    <row r="4" spans="1:5" ht="6.75" customHeight="1">
      <c r="A4" s="110"/>
      <c r="B4" s="111"/>
      <c r="C4" s="112"/>
      <c r="D4" s="113"/>
      <c r="E4" s="109"/>
    </row>
    <row r="5" spans="1:5" ht="6.75" customHeight="1">
      <c r="A5" s="110" t="s">
        <v>5</v>
      </c>
      <c r="B5" s="111" t="str">
        <f>Beírás!A6</f>
        <v>Göncző Márk</v>
      </c>
      <c r="C5" s="112">
        <f>Beírás!B6</f>
        <v>2005</v>
      </c>
      <c r="D5" s="113">
        <f>Beírás!I6</f>
        <v>0</v>
      </c>
      <c r="E5" s="109">
        <f>Beírás!G6</f>
        <v>380</v>
      </c>
    </row>
    <row r="6" spans="1:5" ht="6.75" customHeight="1">
      <c r="A6" s="110"/>
      <c r="B6" s="111"/>
      <c r="C6" s="112"/>
      <c r="D6" s="113"/>
      <c r="E6" s="109"/>
    </row>
    <row r="7" spans="1:5" ht="6.75" customHeight="1">
      <c r="A7" s="110" t="s">
        <v>7</v>
      </c>
      <c r="B7" s="111" t="str">
        <f>Beírás!A8</f>
        <v>Szogyéni Ádám</v>
      </c>
      <c r="C7" s="112">
        <f>Beírás!B8</f>
        <v>0</v>
      </c>
      <c r="D7" s="113">
        <f>Beírás!I8</f>
        <v>0</v>
      </c>
      <c r="E7" s="109">
        <f>Beírás!G8</f>
        <v>392</v>
      </c>
    </row>
    <row r="8" spans="1:5" ht="6.75" customHeight="1">
      <c r="A8" s="110"/>
      <c r="B8" s="111"/>
      <c r="C8" s="112"/>
      <c r="D8" s="113"/>
      <c r="E8" s="109"/>
    </row>
    <row r="9" spans="1:5" ht="6.75" customHeight="1">
      <c r="A9" s="110" t="s">
        <v>8</v>
      </c>
      <c r="B9" s="111">
        <f>Beírás!A10</f>
        <v>0</v>
      </c>
      <c r="C9" s="112">
        <f>Beírás!B10</f>
        <v>0</v>
      </c>
      <c r="D9" s="113">
        <f>Beírás!I10</f>
        <v>0</v>
      </c>
      <c r="E9" s="109">
        <f>Beírás!G10</f>
        <v>0</v>
      </c>
    </row>
    <row r="10" spans="1:5" ht="6.75" customHeight="1">
      <c r="A10" s="110"/>
      <c r="B10" s="111"/>
      <c r="C10" s="112"/>
      <c r="D10" s="113"/>
      <c r="E10" s="109"/>
    </row>
    <row r="11" spans="1:5" ht="6.75" customHeight="1">
      <c r="A11" s="110" t="s">
        <v>9</v>
      </c>
      <c r="B11" s="111">
        <f>Beírás!A12</f>
        <v>0</v>
      </c>
      <c r="C11" s="112">
        <f>Beírás!B12</f>
        <v>0</v>
      </c>
      <c r="D11" s="113">
        <f>Beírás!I12</f>
        <v>0</v>
      </c>
      <c r="E11" s="109">
        <f>Beírás!G12</f>
        <v>0</v>
      </c>
    </row>
    <row r="12" spans="1:5" ht="6.75" customHeight="1">
      <c r="A12" s="110"/>
      <c r="B12" s="111"/>
      <c r="C12" s="112"/>
      <c r="D12" s="113"/>
      <c r="E12" s="109"/>
    </row>
    <row r="13" spans="1:5" ht="6.75" customHeight="1">
      <c r="A13" s="110" t="s">
        <v>10</v>
      </c>
      <c r="B13" s="111">
        <f>Beírás!A14</f>
        <v>0</v>
      </c>
      <c r="C13" s="112">
        <f>Beírás!B14</f>
        <v>0</v>
      </c>
      <c r="D13" s="113">
        <f>Beírás!I14</f>
        <v>0</v>
      </c>
      <c r="E13" s="109">
        <f>Beírás!G14</f>
        <v>0</v>
      </c>
    </row>
    <row r="14" spans="1:5" ht="6.75" customHeight="1">
      <c r="A14" s="110"/>
      <c r="B14" s="111"/>
      <c r="C14" s="112"/>
      <c r="D14" s="113"/>
      <c r="E14" s="109"/>
    </row>
    <row r="15" spans="1:5" ht="6.75" customHeight="1">
      <c r="A15" s="110" t="s">
        <v>11</v>
      </c>
      <c r="B15" s="111">
        <f>Beírás!A16</f>
        <v>0</v>
      </c>
      <c r="C15" s="112">
        <f>Beírás!B16</f>
        <v>0</v>
      </c>
      <c r="D15" s="113">
        <f>Beírás!I16</f>
        <v>0</v>
      </c>
      <c r="E15" s="109">
        <f>Beírás!G16</f>
        <v>0</v>
      </c>
    </row>
    <row r="16" spans="1:5" ht="6.75" customHeight="1">
      <c r="A16" s="110"/>
      <c r="B16" s="111"/>
      <c r="C16" s="112"/>
      <c r="D16" s="113"/>
      <c r="E16" s="109"/>
    </row>
    <row r="17" spans="1:5" ht="6.75" customHeight="1">
      <c r="A17" s="110" t="s">
        <v>12</v>
      </c>
      <c r="B17" s="111">
        <f>Beírás!A18</f>
        <v>0</v>
      </c>
      <c r="C17" s="112">
        <f>Beírás!B18</f>
        <v>0</v>
      </c>
      <c r="D17" s="113">
        <f>Beírás!I18</f>
        <v>0</v>
      </c>
      <c r="E17" s="109">
        <f>Beírás!G18</f>
        <v>0</v>
      </c>
    </row>
    <row r="18" spans="1:5" ht="6.75" customHeight="1">
      <c r="A18" s="110"/>
      <c r="B18" s="111"/>
      <c r="C18" s="112"/>
      <c r="D18" s="113"/>
      <c r="E18" s="109"/>
    </row>
    <row r="19" spans="1:5" ht="6.75" customHeight="1">
      <c r="A19" s="110" t="s">
        <v>13</v>
      </c>
      <c r="B19" s="111">
        <f>Beírás!A20</f>
        <v>0</v>
      </c>
      <c r="C19" s="112">
        <f>Beírás!B20</f>
        <v>0</v>
      </c>
      <c r="D19" s="113">
        <f>Beírás!I20</f>
        <v>0</v>
      </c>
      <c r="E19" s="109">
        <f>Beírás!G20</f>
        <v>0</v>
      </c>
    </row>
    <row r="20" spans="1:5" ht="6.75" customHeight="1">
      <c r="A20" s="110"/>
      <c r="B20" s="111"/>
      <c r="C20" s="112"/>
      <c r="D20" s="113"/>
      <c r="E20" s="109"/>
    </row>
    <row r="21" spans="1:5" ht="6.75" customHeight="1">
      <c r="A21" s="110" t="s">
        <v>14</v>
      </c>
      <c r="B21" s="111">
        <f>Beírás!A22</f>
        <v>0</v>
      </c>
      <c r="C21" s="112">
        <f>Beírás!B22</f>
        <v>0</v>
      </c>
      <c r="D21" s="113">
        <f>Beírás!I22</f>
        <v>0</v>
      </c>
      <c r="E21" s="109">
        <f>Beírás!G22</f>
        <v>0</v>
      </c>
    </row>
    <row r="22" spans="1:5" ht="6.75" customHeight="1">
      <c r="A22" s="110"/>
      <c r="B22" s="111"/>
      <c r="C22" s="112"/>
      <c r="D22" s="113"/>
      <c r="E22" s="109"/>
    </row>
    <row r="23" spans="1:5" ht="6.75" customHeight="1">
      <c r="A23" s="110" t="s">
        <v>15</v>
      </c>
      <c r="B23" s="111">
        <f>Beírás!A24</f>
        <v>0</v>
      </c>
      <c r="C23" s="112">
        <f>Beírás!B24</f>
        <v>0</v>
      </c>
      <c r="D23" s="113">
        <f>Beírás!I24</f>
        <v>0</v>
      </c>
      <c r="E23" s="109">
        <f>Beírás!G24</f>
        <v>0</v>
      </c>
    </row>
    <row r="24" spans="1:5" ht="6.75" customHeight="1">
      <c r="A24" s="110"/>
      <c r="B24" s="111"/>
      <c r="C24" s="112"/>
      <c r="D24" s="113"/>
      <c r="E24" s="109"/>
    </row>
    <row r="25" spans="1:5" ht="6.75" customHeight="1">
      <c r="A25" s="110" t="s">
        <v>16</v>
      </c>
      <c r="B25" s="111">
        <f>Beírás!A26</f>
        <v>0</v>
      </c>
      <c r="C25" s="112">
        <f>Beírás!B26</f>
        <v>0</v>
      </c>
      <c r="D25" s="113">
        <f>Beírás!I26</f>
        <v>0</v>
      </c>
      <c r="E25" s="109">
        <f>Beírás!G26</f>
        <v>0</v>
      </c>
    </row>
    <row r="26" spans="1:5" ht="6.75" customHeight="1">
      <c r="A26" s="110"/>
      <c r="B26" s="111"/>
      <c r="C26" s="112"/>
      <c r="D26" s="113"/>
      <c r="E26" s="109"/>
    </row>
    <row r="27" spans="1:5" ht="6.75" customHeight="1">
      <c r="A27" s="110" t="s">
        <v>17</v>
      </c>
      <c r="B27" s="111">
        <f>Beírás!A28</f>
        <v>0</v>
      </c>
      <c r="C27" s="112">
        <f>Beírás!B28</f>
        <v>0</v>
      </c>
      <c r="D27" s="113">
        <f>Beírás!I28</f>
        <v>0</v>
      </c>
      <c r="E27" s="109">
        <f>Beírás!G28</f>
        <v>0</v>
      </c>
    </row>
    <row r="28" spans="1:5" ht="6.75" customHeight="1">
      <c r="A28" s="110"/>
      <c r="B28" s="111"/>
      <c r="C28" s="112"/>
      <c r="D28" s="113"/>
      <c r="E28" s="109"/>
    </row>
    <row r="29" spans="1:5" ht="6.75" customHeight="1">
      <c r="A29" s="110" t="s">
        <v>18</v>
      </c>
      <c r="B29" s="111">
        <f>Beírás!A30</f>
        <v>0</v>
      </c>
      <c r="C29" s="112">
        <f>Beírás!B30</f>
        <v>0</v>
      </c>
      <c r="D29" s="113">
        <f>Beírás!I30</f>
        <v>0</v>
      </c>
      <c r="E29" s="109">
        <f>Beírás!G30</f>
        <v>0</v>
      </c>
    </row>
    <row r="30" spans="1:5" ht="6.75" customHeight="1">
      <c r="A30" s="110"/>
      <c r="B30" s="111"/>
      <c r="C30" s="112"/>
      <c r="D30" s="113"/>
      <c r="E30" s="109"/>
    </row>
    <row r="31" spans="1:5" ht="6.75" customHeight="1">
      <c r="A31" s="110" t="s">
        <v>19</v>
      </c>
      <c r="B31" s="111">
        <f>Beírás!A32</f>
        <v>0</v>
      </c>
      <c r="C31" s="112">
        <f>Beírás!B32</f>
        <v>0</v>
      </c>
      <c r="D31" s="113">
        <f>Beírás!I32</f>
        <v>0</v>
      </c>
      <c r="E31" s="109">
        <f>Beírás!G32</f>
        <v>0</v>
      </c>
    </row>
    <row r="32" spans="1:5" ht="6.75" customHeight="1">
      <c r="A32" s="110"/>
      <c r="B32" s="111"/>
      <c r="C32" s="112"/>
      <c r="D32" s="113"/>
      <c r="E32" s="109"/>
    </row>
    <row r="33" spans="1:5" ht="6.75" customHeight="1">
      <c r="A33" s="110" t="s">
        <v>20</v>
      </c>
      <c r="B33" s="111">
        <f>Beírás!A34</f>
        <v>0</v>
      </c>
      <c r="C33" s="112">
        <f>Beírás!B34</f>
        <v>0</v>
      </c>
      <c r="D33" s="113">
        <f>Beírás!I34</f>
        <v>0</v>
      </c>
      <c r="E33" s="109">
        <f>Beírás!G34</f>
        <v>0</v>
      </c>
    </row>
    <row r="34" spans="1:5" ht="6.75" customHeight="1">
      <c r="A34" s="110"/>
      <c r="B34" s="111"/>
      <c r="C34" s="112"/>
      <c r="D34" s="113"/>
      <c r="E34" s="109"/>
    </row>
    <row r="35" spans="1:5" ht="6.75" customHeight="1">
      <c r="A35" s="110" t="s">
        <v>21</v>
      </c>
      <c r="B35" s="111">
        <f>Beírás!A36</f>
        <v>0</v>
      </c>
      <c r="C35" s="112">
        <f>Beírás!B36</f>
        <v>0</v>
      </c>
      <c r="D35" s="113">
        <f>Beírás!I36</f>
        <v>0</v>
      </c>
      <c r="E35" s="109">
        <f>Beírás!G36</f>
        <v>0</v>
      </c>
    </row>
    <row r="36" spans="1:5" ht="6.75" customHeight="1">
      <c r="A36" s="110"/>
      <c r="B36" s="111"/>
      <c r="C36" s="112"/>
      <c r="D36" s="113"/>
      <c r="E36" s="109"/>
    </row>
    <row r="37" spans="1:5" ht="6.75" customHeight="1">
      <c r="A37" s="110" t="s">
        <v>22</v>
      </c>
      <c r="B37" s="111">
        <f>Beírás!A38</f>
        <v>0</v>
      </c>
      <c r="C37" s="112">
        <f>Beírás!B38</f>
        <v>0</v>
      </c>
      <c r="D37" s="113">
        <f>Beírás!I38</f>
        <v>0</v>
      </c>
      <c r="E37" s="109">
        <f>Beírás!G38</f>
        <v>0</v>
      </c>
    </row>
    <row r="38" spans="1:5" ht="6.75" customHeight="1">
      <c r="A38" s="110"/>
      <c r="B38" s="111"/>
      <c r="C38" s="112"/>
      <c r="D38" s="113"/>
      <c r="E38" s="109"/>
    </row>
    <row r="39" spans="1:5" ht="6.75" customHeight="1">
      <c r="A39" s="110" t="s">
        <v>23</v>
      </c>
      <c r="B39" s="111">
        <f>Beírás!A40</f>
        <v>0</v>
      </c>
      <c r="C39" s="112">
        <f>Beírás!B40</f>
        <v>0</v>
      </c>
      <c r="D39" s="113">
        <f>Beírás!I40</f>
        <v>0</v>
      </c>
      <c r="E39" s="109">
        <f>Beírás!G40</f>
        <v>0</v>
      </c>
    </row>
    <row r="40" spans="1:5" ht="6.75" customHeight="1">
      <c r="A40" s="110"/>
      <c r="B40" s="111"/>
      <c r="C40" s="112"/>
      <c r="D40" s="113"/>
      <c r="E40" s="109"/>
    </row>
    <row r="41" spans="1:5" ht="6.75" customHeight="1">
      <c r="A41" s="110" t="s">
        <v>24</v>
      </c>
      <c r="B41" s="111">
        <f>Beírás!A42</f>
        <v>0</v>
      </c>
      <c r="C41" s="112">
        <f>Beírás!B42</f>
        <v>0</v>
      </c>
      <c r="D41" s="113">
        <f>Beírás!I42</f>
        <v>0</v>
      </c>
      <c r="E41" s="109">
        <f>Beírás!G42</f>
        <v>0</v>
      </c>
    </row>
    <row r="42" spans="1:5" ht="6.75" customHeight="1">
      <c r="A42" s="110"/>
      <c r="B42" s="111"/>
      <c r="C42" s="112"/>
      <c r="D42" s="113"/>
      <c r="E42" s="109"/>
    </row>
    <row r="43" spans="1:5" ht="6.75" customHeight="1">
      <c r="A43" s="110" t="s">
        <v>25</v>
      </c>
      <c r="B43" s="111">
        <f>Beírás!A44</f>
        <v>0</v>
      </c>
      <c r="C43" s="112">
        <f>Beírás!B44</f>
        <v>0</v>
      </c>
      <c r="D43" s="113">
        <f>Beírás!I44</f>
        <v>0</v>
      </c>
      <c r="E43" s="109">
        <f>Beírás!G44</f>
        <v>0</v>
      </c>
    </row>
    <row r="44" spans="1:5" ht="6.75" customHeight="1">
      <c r="A44" s="110"/>
      <c r="B44" s="111"/>
      <c r="C44" s="112"/>
      <c r="D44" s="113"/>
      <c r="E44" s="109"/>
    </row>
    <row r="45" spans="1:5" ht="6.75" customHeight="1">
      <c r="A45" s="110" t="s">
        <v>26</v>
      </c>
      <c r="B45" s="111">
        <f>Beírás!A46</f>
        <v>0</v>
      </c>
      <c r="C45" s="112">
        <f>Beírás!B46</f>
        <v>0</v>
      </c>
      <c r="D45" s="113">
        <f>Beírás!I46</f>
        <v>0</v>
      </c>
      <c r="E45" s="109">
        <f>Beírás!G46</f>
        <v>0</v>
      </c>
    </row>
    <row r="46" spans="1:5" ht="6.75" customHeight="1">
      <c r="A46" s="110"/>
      <c r="B46" s="111"/>
      <c r="C46" s="112"/>
      <c r="D46" s="113"/>
      <c r="E46" s="109"/>
    </row>
    <row r="47" spans="1:5" ht="6.75" customHeight="1">
      <c r="A47" s="110" t="s">
        <v>27</v>
      </c>
      <c r="B47" s="111">
        <f>Beírás!A48</f>
        <v>0</v>
      </c>
      <c r="C47" s="112">
        <f>Beírás!B48</f>
        <v>0</v>
      </c>
      <c r="D47" s="113">
        <f>Beírás!I48</f>
        <v>0</v>
      </c>
      <c r="E47" s="109">
        <f>Beírás!G48</f>
        <v>0</v>
      </c>
    </row>
    <row r="48" spans="1:5" ht="6.75" customHeight="1">
      <c r="A48" s="110"/>
      <c r="B48" s="111"/>
      <c r="C48" s="112"/>
      <c r="D48" s="113"/>
      <c r="E48" s="109"/>
    </row>
    <row r="49" spans="1:5" ht="6.75" customHeight="1">
      <c r="A49" s="110" t="s">
        <v>28</v>
      </c>
      <c r="B49" s="111" t="str">
        <f>Beírás!A54</f>
        <v>Dorogi Dávid</v>
      </c>
      <c r="C49" s="112">
        <f>Beírás!B54</f>
        <v>2005</v>
      </c>
      <c r="D49" s="113" t="str">
        <f>Beírás!$A$52</f>
        <v>Nyírgelse</v>
      </c>
      <c r="E49" s="109">
        <f>Beírás!G54</f>
        <v>259</v>
      </c>
    </row>
    <row r="50" spans="1:5" ht="6.75" customHeight="1">
      <c r="A50" s="110"/>
      <c r="B50" s="111"/>
      <c r="C50" s="112"/>
      <c r="D50" s="113"/>
      <c r="E50" s="109"/>
    </row>
    <row r="51" spans="1:5" ht="6.75" customHeight="1">
      <c r="A51" s="110" t="s">
        <v>29</v>
      </c>
      <c r="B51" s="111" t="str">
        <f>Beírás!A56</f>
        <v>Lakatos Levente </v>
      </c>
      <c r="C51" s="112">
        <f>Beírás!B56</f>
        <v>2005</v>
      </c>
      <c r="D51" s="113" t="str">
        <f>Beírás!$A$52</f>
        <v>Nyírgelse</v>
      </c>
      <c r="E51" s="109">
        <f>Beírás!G56</f>
        <v>392</v>
      </c>
    </row>
    <row r="52" spans="1:5" ht="6.75" customHeight="1">
      <c r="A52" s="110"/>
      <c r="B52" s="111"/>
      <c r="C52" s="112"/>
      <c r="D52" s="113"/>
      <c r="E52" s="109"/>
    </row>
    <row r="53" spans="1:5" ht="6.75" customHeight="1">
      <c r="A53" s="110" t="s">
        <v>30</v>
      </c>
      <c r="B53" s="111" t="str">
        <f>Beírás!A58</f>
        <v>Pintye Levente</v>
      </c>
      <c r="C53" s="112">
        <f>Beírás!B58</f>
        <v>2005</v>
      </c>
      <c r="D53" s="113" t="str">
        <f>Beírás!$A$52</f>
        <v>Nyírgelse</v>
      </c>
      <c r="E53" s="109">
        <f>Beírás!G58</f>
        <v>365</v>
      </c>
    </row>
    <row r="54" spans="1:5" ht="6.75" customHeight="1">
      <c r="A54" s="110"/>
      <c r="B54" s="111"/>
      <c r="C54" s="112"/>
      <c r="D54" s="113"/>
      <c r="E54" s="109"/>
    </row>
    <row r="55" spans="1:5" ht="6.75" customHeight="1">
      <c r="A55" s="110" t="s">
        <v>31</v>
      </c>
      <c r="B55" s="111" t="str">
        <f>Beírás!A60</f>
        <v>Pintye Szabolcs</v>
      </c>
      <c r="C55" s="112">
        <f>Beírás!B60</f>
        <v>2005</v>
      </c>
      <c r="D55" s="113" t="str">
        <f>Beírás!$A$52</f>
        <v>Nyírgelse</v>
      </c>
      <c r="E55" s="109">
        <f>Beírás!G60</f>
        <v>429</v>
      </c>
    </row>
    <row r="56" spans="1:5" ht="6.75" customHeight="1">
      <c r="A56" s="110"/>
      <c r="B56" s="111"/>
      <c r="C56" s="112"/>
      <c r="D56" s="113"/>
      <c r="E56" s="109"/>
    </row>
    <row r="57" spans="1:5" ht="6.75" customHeight="1">
      <c r="A57" s="110" t="s">
        <v>32</v>
      </c>
      <c r="B57" s="111" t="str">
        <f>Beírás!A62</f>
        <v>Patály Miklós</v>
      </c>
      <c r="C57" s="112">
        <f>Beírás!B62</f>
        <v>2005</v>
      </c>
      <c r="D57" s="113" t="str">
        <f>Beírás!$A$52</f>
        <v>Nyírgelse</v>
      </c>
      <c r="E57" s="109">
        <f>Beírás!G62</f>
        <v>508</v>
      </c>
    </row>
    <row r="58" spans="1:5" ht="6.75" customHeight="1">
      <c r="A58" s="110"/>
      <c r="B58" s="111"/>
      <c r="C58" s="112"/>
      <c r="D58" s="113"/>
      <c r="E58" s="109"/>
    </row>
    <row r="59" spans="1:5" ht="6.75" customHeight="1">
      <c r="A59" s="110" t="s">
        <v>33</v>
      </c>
      <c r="B59" s="111" t="str">
        <f>Beírás!A64</f>
        <v>Balogh Nikolász</v>
      </c>
      <c r="C59" s="112">
        <f>Beírás!B64</f>
        <v>2006</v>
      </c>
      <c r="D59" s="113" t="str">
        <f>Beírás!$A$52</f>
        <v>Nyírgelse</v>
      </c>
      <c r="E59" s="109">
        <f>Beírás!G64</f>
        <v>0</v>
      </c>
    </row>
    <row r="60" spans="1:5" ht="6.75" customHeight="1">
      <c r="A60" s="110"/>
      <c r="B60" s="111"/>
      <c r="C60" s="112"/>
      <c r="D60" s="113"/>
      <c r="E60" s="109"/>
    </row>
    <row r="61" spans="1:5" ht="6.75" customHeight="1">
      <c r="A61" s="110" t="s">
        <v>34</v>
      </c>
      <c r="B61" s="111" t="str">
        <f>Beírás!A70</f>
        <v>Jónás Attila</v>
      </c>
      <c r="C61" s="112">
        <f>Beírás!B70</f>
        <v>2005</v>
      </c>
      <c r="D61" s="113" t="str">
        <f>Beírás!$A$68</f>
        <v>Máriapócs</v>
      </c>
      <c r="E61" s="109">
        <f>Beírás!G70</f>
        <v>467</v>
      </c>
    </row>
    <row r="62" spans="1:5" ht="6.75" customHeight="1">
      <c r="A62" s="110"/>
      <c r="B62" s="111"/>
      <c r="C62" s="112"/>
      <c r="D62" s="113"/>
      <c r="E62" s="109"/>
    </row>
    <row r="63" spans="1:5" ht="6.75" customHeight="1">
      <c r="A63" s="110" t="s">
        <v>35</v>
      </c>
      <c r="B63" s="111" t="str">
        <f>Beírás!A72</f>
        <v>Kerecseny Marcell</v>
      </c>
      <c r="C63" s="112">
        <f>Beírás!B72</f>
        <v>2005</v>
      </c>
      <c r="D63" s="113" t="str">
        <f>Beírás!$A$68</f>
        <v>Máriapócs</v>
      </c>
      <c r="E63" s="109">
        <f>Beírás!G72</f>
        <v>454</v>
      </c>
    </row>
    <row r="64" spans="1:5" ht="6.75" customHeight="1">
      <c r="A64" s="110"/>
      <c r="B64" s="111"/>
      <c r="C64" s="112"/>
      <c r="D64" s="113"/>
      <c r="E64" s="109"/>
    </row>
    <row r="65" spans="1:5" ht="6.75" customHeight="1">
      <c r="A65" s="110" t="s">
        <v>36</v>
      </c>
      <c r="B65" s="111" t="str">
        <f>Beírás!A74</f>
        <v>Mocsár László</v>
      </c>
      <c r="C65" s="112">
        <f>Beírás!B74</f>
        <v>2005</v>
      </c>
      <c r="D65" s="113" t="str">
        <f>Beírás!$A$68</f>
        <v>Máriapócs</v>
      </c>
      <c r="E65" s="109">
        <f>Beírás!G74</f>
        <v>392</v>
      </c>
    </row>
    <row r="66" spans="1:5" ht="6.75" customHeight="1">
      <c r="A66" s="110"/>
      <c r="B66" s="111"/>
      <c r="C66" s="112"/>
      <c r="D66" s="113"/>
      <c r="E66" s="109"/>
    </row>
    <row r="67" spans="1:5" ht="6.75" customHeight="1">
      <c r="A67" s="110" t="s">
        <v>37</v>
      </c>
      <c r="B67" s="111" t="str">
        <f>Beírás!A76</f>
        <v>Szőgyényi Ádám</v>
      </c>
      <c r="C67" s="112">
        <f>Beírás!B76</f>
        <v>2005</v>
      </c>
      <c r="D67" s="113" t="str">
        <f>Beírás!$A$68</f>
        <v>Máriapócs</v>
      </c>
      <c r="E67" s="109">
        <f>Beírás!G76</f>
        <v>574</v>
      </c>
    </row>
    <row r="68" spans="1:5" ht="6.75" customHeight="1">
      <c r="A68" s="110"/>
      <c r="B68" s="111"/>
      <c r="C68" s="112"/>
      <c r="D68" s="113"/>
      <c r="E68" s="109"/>
    </row>
    <row r="69" spans="1:5" ht="6.75" customHeight="1">
      <c r="A69" s="110" t="s">
        <v>38</v>
      </c>
      <c r="B69" s="111" t="str">
        <f>Beírás!A78</f>
        <v>Tasi Attila</v>
      </c>
      <c r="C69" s="112">
        <f>Beírás!B78</f>
        <v>2006</v>
      </c>
      <c r="D69" s="113" t="str">
        <f>Beírás!$A$68</f>
        <v>Máriapócs</v>
      </c>
      <c r="E69" s="109">
        <f>Beírás!G78</f>
        <v>414</v>
      </c>
    </row>
    <row r="70" spans="1:5" ht="6.75" customHeight="1">
      <c r="A70" s="110"/>
      <c r="B70" s="111"/>
      <c r="C70" s="112"/>
      <c r="D70" s="113"/>
      <c r="E70" s="109"/>
    </row>
    <row r="71" spans="1:5" ht="6.75" customHeight="1">
      <c r="A71" s="110" t="s">
        <v>39</v>
      </c>
      <c r="B71" s="111" t="str">
        <f>Beírás!A80</f>
        <v>Tasi Balázs</v>
      </c>
      <c r="C71" s="112">
        <f>Beírás!B80</f>
        <v>2006</v>
      </c>
      <c r="D71" s="113" t="str">
        <f>Beírás!$A$68</f>
        <v>Máriapócs</v>
      </c>
      <c r="E71" s="109">
        <f>Beírás!G80</f>
        <v>442</v>
      </c>
    </row>
    <row r="72" spans="1:5" ht="6.75" customHeight="1">
      <c r="A72" s="110"/>
      <c r="B72" s="111"/>
      <c r="C72" s="112"/>
      <c r="D72" s="113"/>
      <c r="E72" s="109"/>
    </row>
    <row r="73" spans="1:5" ht="6.75" customHeight="1">
      <c r="A73" s="110" t="s">
        <v>40</v>
      </c>
      <c r="B73" s="111" t="str">
        <f>Beírás!A86</f>
        <v>Kádár Bálint</v>
      </c>
      <c r="C73" s="112">
        <f>Beírás!B86</f>
        <v>2005</v>
      </c>
      <c r="D73" s="113" t="str">
        <f>Beírás!$A$84</f>
        <v>Református</v>
      </c>
      <c r="E73" s="109">
        <f>Beírás!G86</f>
        <v>396</v>
      </c>
    </row>
    <row r="74" spans="1:5" ht="6.75" customHeight="1">
      <c r="A74" s="110"/>
      <c r="B74" s="111"/>
      <c r="C74" s="112"/>
      <c r="D74" s="113"/>
      <c r="E74" s="109"/>
    </row>
    <row r="75" spans="1:5" ht="6.75" customHeight="1">
      <c r="A75" s="110" t="s">
        <v>41</v>
      </c>
      <c r="B75" s="111" t="str">
        <f>Beírás!A88</f>
        <v>Müller Mihály</v>
      </c>
      <c r="C75" s="112">
        <f>Beírás!B88</f>
        <v>2006</v>
      </c>
      <c r="D75" s="113" t="str">
        <f>Beírás!$A$84</f>
        <v>Református</v>
      </c>
      <c r="E75" s="109">
        <f>Beírás!G88</f>
        <v>443</v>
      </c>
    </row>
    <row r="76" spans="1:5" ht="6.75" customHeight="1">
      <c r="A76" s="110"/>
      <c r="B76" s="111"/>
      <c r="C76" s="112"/>
      <c r="D76" s="113"/>
      <c r="E76" s="109"/>
    </row>
    <row r="77" spans="1:5" ht="6.75" customHeight="1">
      <c r="A77" s="110" t="s">
        <v>42</v>
      </c>
      <c r="B77" s="111" t="str">
        <f>Beírás!A90</f>
        <v>Pongó Árpád</v>
      </c>
      <c r="C77" s="112">
        <f>Beírás!B90</f>
        <v>2005</v>
      </c>
      <c r="D77" s="113" t="str">
        <f>Beírás!$A$84</f>
        <v>Református</v>
      </c>
      <c r="E77" s="109">
        <f>Beírás!G90</f>
        <v>471</v>
      </c>
    </row>
    <row r="78" spans="1:5" ht="6.75" customHeight="1">
      <c r="A78" s="110"/>
      <c r="B78" s="111"/>
      <c r="C78" s="112"/>
      <c r="D78" s="113"/>
      <c r="E78" s="109"/>
    </row>
    <row r="79" spans="1:5" ht="6.75" customHeight="1">
      <c r="A79" s="110" t="s">
        <v>43</v>
      </c>
      <c r="B79" s="111" t="str">
        <f>Beírás!A92</f>
        <v>Tóth Dávid </v>
      </c>
      <c r="C79" s="112">
        <f>Beírás!B92</f>
        <v>2005</v>
      </c>
      <c r="D79" s="113" t="str">
        <f>Beírás!$A$84</f>
        <v>Református</v>
      </c>
      <c r="E79" s="109">
        <f>Beírás!G92</f>
        <v>462</v>
      </c>
    </row>
    <row r="80" spans="1:5" ht="6.75" customHeight="1">
      <c r="A80" s="110"/>
      <c r="B80" s="111"/>
      <c r="C80" s="112"/>
      <c r="D80" s="113"/>
      <c r="E80" s="109"/>
    </row>
    <row r="81" spans="1:5" ht="6.75" customHeight="1">
      <c r="A81" s="110" t="s">
        <v>44</v>
      </c>
      <c r="B81" s="111" t="str">
        <f>Beírás!A94</f>
        <v>Trefán Szabolcs</v>
      </c>
      <c r="C81" s="112">
        <f>Beírás!B94</f>
        <v>2006</v>
      </c>
      <c r="D81" s="113" t="str">
        <f>Beírás!$A$84</f>
        <v>Református</v>
      </c>
      <c r="E81" s="109">
        <f>Beírás!G94</f>
        <v>416</v>
      </c>
    </row>
    <row r="82" spans="1:5" ht="6.75" customHeight="1">
      <c r="A82" s="110"/>
      <c r="B82" s="111"/>
      <c r="C82" s="112"/>
      <c r="D82" s="113"/>
      <c r="E82" s="109"/>
    </row>
    <row r="83" spans="1:5" ht="6.75" customHeight="1">
      <c r="A83" s="110" t="s">
        <v>45</v>
      </c>
      <c r="B83" s="111" t="str">
        <f>Beírás!A96</f>
        <v>Weibli Zoltán</v>
      </c>
      <c r="C83" s="112">
        <f>Beírás!B96</f>
        <v>2005</v>
      </c>
      <c r="D83" s="113" t="str">
        <f>Beírás!$A$84</f>
        <v>Református</v>
      </c>
      <c r="E83" s="109">
        <f>Beírás!G96</f>
        <v>511</v>
      </c>
    </row>
    <row r="84" spans="1:5" ht="6.75" customHeight="1">
      <c r="A84" s="110"/>
      <c r="B84" s="111"/>
      <c r="C84" s="112"/>
      <c r="D84" s="113"/>
      <c r="E84" s="109"/>
    </row>
    <row r="85" spans="1:5" ht="6.75" customHeight="1">
      <c r="A85" s="110" t="s">
        <v>46</v>
      </c>
      <c r="B85" s="111" t="str">
        <f>Beírás!A102</f>
        <v>Csiki Kornél</v>
      </c>
      <c r="C85" s="112">
        <f>Beírás!B102</f>
        <v>0</v>
      </c>
      <c r="D85" s="113" t="str">
        <f>Beírás!$A$100</f>
        <v>Báthory István Gimnázium</v>
      </c>
      <c r="E85" s="109">
        <f>Beírás!G102</f>
        <v>394</v>
      </c>
    </row>
    <row r="86" spans="1:5" ht="6.75" customHeight="1">
      <c r="A86" s="110"/>
      <c r="B86" s="111"/>
      <c r="C86" s="112"/>
      <c r="D86" s="113"/>
      <c r="E86" s="109"/>
    </row>
    <row r="87" spans="1:5" ht="6.75" customHeight="1">
      <c r="A87" s="110" t="s">
        <v>47</v>
      </c>
      <c r="B87" s="111" t="str">
        <f>Beírás!A104</f>
        <v>Szim Dániel</v>
      </c>
      <c r="C87" s="112">
        <f>Beírás!B104</f>
        <v>0</v>
      </c>
      <c r="D87" s="113" t="str">
        <f>Beírás!$A$100</f>
        <v>Báthory István Gimnázium</v>
      </c>
      <c r="E87" s="109">
        <f>Beírás!G104</f>
        <v>436</v>
      </c>
    </row>
    <row r="88" spans="1:5" ht="6.75" customHeight="1">
      <c r="A88" s="110"/>
      <c r="B88" s="111"/>
      <c r="C88" s="112"/>
      <c r="D88" s="113"/>
      <c r="E88" s="109"/>
    </row>
    <row r="89" spans="1:5" ht="6.75" customHeight="1">
      <c r="A89" s="110" t="s">
        <v>48</v>
      </c>
      <c r="B89" s="111" t="str">
        <f>Beírás!A106</f>
        <v>Lengyel László</v>
      </c>
      <c r="C89" s="112">
        <f>Beírás!B106</f>
        <v>0</v>
      </c>
      <c r="D89" s="113" t="str">
        <f>Beírás!$A$100</f>
        <v>Báthory István Gimnázium</v>
      </c>
      <c r="E89" s="109">
        <f>Beírás!G106</f>
        <v>468</v>
      </c>
    </row>
    <row r="90" spans="1:5" ht="6.75" customHeight="1">
      <c r="A90" s="110"/>
      <c r="B90" s="111"/>
      <c r="C90" s="112"/>
      <c r="D90" s="113"/>
      <c r="E90" s="109"/>
    </row>
    <row r="91" spans="1:5" ht="6.75" customHeight="1">
      <c r="A91" s="110" t="s">
        <v>49</v>
      </c>
      <c r="B91" s="111" t="str">
        <f>Beírás!A108</f>
        <v>Szűcs Balázs</v>
      </c>
      <c r="C91" s="112">
        <f>Beírás!B108</f>
        <v>0</v>
      </c>
      <c r="D91" s="113" t="str">
        <f>Beírás!$A$100</f>
        <v>Báthory István Gimnázium</v>
      </c>
      <c r="E91" s="109">
        <f>Beírás!G108</f>
        <v>238</v>
      </c>
    </row>
    <row r="92" spans="1:5" ht="6.75" customHeight="1">
      <c r="A92" s="110"/>
      <c r="B92" s="111"/>
      <c r="C92" s="112"/>
      <c r="D92" s="113"/>
      <c r="E92" s="109"/>
    </row>
    <row r="93" spans="1:5" ht="6.75" customHeight="1">
      <c r="A93" s="110" t="s">
        <v>50</v>
      </c>
      <c r="B93" s="111" t="str">
        <f>Beírás!A110</f>
        <v>Takács Máté</v>
      </c>
      <c r="C93" s="112">
        <f>Beírás!B110</f>
        <v>0</v>
      </c>
      <c r="D93" s="113" t="str">
        <f>Beírás!$A$100</f>
        <v>Báthory István Gimnázium</v>
      </c>
      <c r="E93" s="109">
        <f>Beírás!G110</f>
        <v>324</v>
      </c>
    </row>
    <row r="94" spans="1:5" ht="6.75" customHeight="1">
      <c r="A94" s="110"/>
      <c r="B94" s="111"/>
      <c r="C94" s="112"/>
      <c r="D94" s="113"/>
      <c r="E94" s="109"/>
    </row>
    <row r="95" spans="1:5" ht="6.75" customHeight="1">
      <c r="A95" s="110" t="s">
        <v>51</v>
      </c>
      <c r="B95" s="111" t="str">
        <f>Beírás!A112</f>
        <v>Kiss Zoltán</v>
      </c>
      <c r="C95" s="112">
        <f>Beírás!B112</f>
        <v>0</v>
      </c>
      <c r="D95" s="113" t="str">
        <f>Beírás!$A$100</f>
        <v>Báthory István Gimnázium</v>
      </c>
      <c r="E95" s="109">
        <f>Beírás!G112</f>
        <v>160</v>
      </c>
    </row>
    <row r="96" spans="1:5" ht="6.75" customHeight="1">
      <c r="A96" s="110"/>
      <c r="B96" s="111"/>
      <c r="C96" s="112"/>
      <c r="D96" s="113"/>
      <c r="E96" s="109"/>
    </row>
    <row r="97" spans="1:5" ht="6.75" customHeight="1">
      <c r="A97" s="110" t="s">
        <v>52</v>
      </c>
      <c r="B97" s="111">
        <f>Beírás!A118</f>
        <v>0</v>
      </c>
      <c r="C97" s="112">
        <f>Beírás!B118</f>
        <v>0</v>
      </c>
      <c r="D97" s="113">
        <f>Beírás!$A$116</f>
        <v>0</v>
      </c>
      <c r="E97" s="109">
        <f>Beírás!G118</f>
        <v>0</v>
      </c>
    </row>
    <row r="98" spans="1:5" ht="6.75" customHeight="1">
      <c r="A98" s="110"/>
      <c r="B98" s="111"/>
      <c r="C98" s="112"/>
      <c r="D98" s="113"/>
      <c r="E98" s="109"/>
    </row>
    <row r="99" spans="1:5" ht="6.75" customHeight="1">
      <c r="A99" s="110" t="s">
        <v>53</v>
      </c>
      <c r="B99" s="111">
        <f>Beírás!A120</f>
        <v>0</v>
      </c>
      <c r="C99" s="112">
        <f>Beírás!B120</f>
        <v>0</v>
      </c>
      <c r="D99" s="113">
        <f>Beírás!$A$116</f>
        <v>0</v>
      </c>
      <c r="E99" s="109">
        <f>Beírás!G120</f>
        <v>0</v>
      </c>
    </row>
    <row r="100" spans="1:5" ht="6.75" customHeight="1">
      <c r="A100" s="110"/>
      <c r="B100" s="111"/>
      <c r="C100" s="112"/>
      <c r="D100" s="113"/>
      <c r="E100" s="109"/>
    </row>
    <row r="101" spans="1:5" ht="6.75" customHeight="1">
      <c r="A101" s="110" t="s">
        <v>54</v>
      </c>
      <c r="B101" s="111">
        <f>Beírás!A122</f>
        <v>0</v>
      </c>
      <c r="C101" s="112">
        <f>Beírás!B122</f>
        <v>0</v>
      </c>
      <c r="D101" s="113">
        <f>Beírás!$A$116</f>
        <v>0</v>
      </c>
      <c r="E101" s="109">
        <f>Beírás!G122</f>
        <v>0</v>
      </c>
    </row>
    <row r="102" spans="1:5" ht="6.75" customHeight="1">
      <c r="A102" s="110"/>
      <c r="B102" s="111"/>
      <c r="C102" s="112"/>
      <c r="D102" s="113"/>
      <c r="E102" s="109"/>
    </row>
    <row r="103" spans="1:5" ht="6.75" customHeight="1">
      <c r="A103" s="110" t="s">
        <v>56</v>
      </c>
      <c r="B103" s="111">
        <f>Beírás!A124</f>
        <v>0</v>
      </c>
      <c r="C103" s="112">
        <f>Beírás!B124</f>
        <v>0</v>
      </c>
      <c r="D103" s="113">
        <f>Beírás!$A$116</f>
        <v>0</v>
      </c>
      <c r="E103" s="109">
        <f>Beírás!G124</f>
        <v>0</v>
      </c>
    </row>
    <row r="104" spans="1:5" ht="6.75" customHeight="1">
      <c r="A104" s="110"/>
      <c r="B104" s="111"/>
      <c r="C104" s="112"/>
      <c r="D104" s="113"/>
      <c r="E104" s="109"/>
    </row>
    <row r="105" spans="1:5" ht="6.75" customHeight="1">
      <c r="A105" s="110" t="s">
        <v>57</v>
      </c>
      <c r="B105" s="111">
        <f>Beírás!A126</f>
        <v>0</v>
      </c>
      <c r="C105" s="112">
        <f>Beírás!B126</f>
        <v>0</v>
      </c>
      <c r="D105" s="113">
        <f>Beírás!$A$116</f>
        <v>0</v>
      </c>
      <c r="E105" s="109">
        <f>Beírás!G126</f>
        <v>0</v>
      </c>
    </row>
    <row r="106" spans="1:5" ht="6.75" customHeight="1">
      <c r="A106" s="110"/>
      <c r="B106" s="111"/>
      <c r="C106" s="112"/>
      <c r="D106" s="113"/>
      <c r="E106" s="109"/>
    </row>
    <row r="107" spans="1:5" ht="6.75" customHeight="1">
      <c r="A107" s="110" t="s">
        <v>58</v>
      </c>
      <c r="B107" s="111">
        <f>Beírás!A128</f>
        <v>0</v>
      </c>
      <c r="C107" s="112">
        <f>Beírás!B128</f>
        <v>0</v>
      </c>
      <c r="D107" s="113">
        <f>Beírás!$A$116</f>
        <v>0</v>
      </c>
      <c r="E107" s="109">
        <f>Beírás!G128</f>
        <v>0</v>
      </c>
    </row>
    <row r="108" spans="1:5" ht="6.75" customHeight="1">
      <c r="A108" s="110"/>
      <c r="B108" s="111"/>
      <c r="C108" s="112"/>
      <c r="D108" s="113"/>
      <c r="E108" s="109"/>
    </row>
    <row r="109" spans="1:5" ht="6.75" customHeight="1">
      <c r="A109" s="110" t="s">
        <v>59</v>
      </c>
      <c r="B109" s="111">
        <f>Beírás!A134</f>
        <v>0</v>
      </c>
      <c r="C109" s="112">
        <f>Beírás!B134</f>
        <v>0</v>
      </c>
      <c r="D109" s="113">
        <f>Beírás!$A$132</f>
        <v>0</v>
      </c>
      <c r="E109" s="109">
        <f>Beírás!G134</f>
        <v>0</v>
      </c>
    </row>
    <row r="110" spans="1:5" ht="6.75" customHeight="1">
      <c r="A110" s="110"/>
      <c r="B110" s="111"/>
      <c r="C110" s="112"/>
      <c r="D110" s="113"/>
      <c r="E110" s="109"/>
    </row>
    <row r="111" spans="1:5" ht="6.75" customHeight="1">
      <c r="A111" s="110" t="s">
        <v>60</v>
      </c>
      <c r="B111" s="111">
        <f>Beírás!A136</f>
        <v>0</v>
      </c>
      <c r="C111" s="112">
        <f>Beírás!B136</f>
        <v>0</v>
      </c>
      <c r="D111" s="113">
        <f>Beírás!$A$132</f>
        <v>0</v>
      </c>
      <c r="E111" s="109">
        <f>Beírás!G136</f>
        <v>0</v>
      </c>
    </row>
    <row r="112" spans="1:5" ht="6.75" customHeight="1">
      <c r="A112" s="110"/>
      <c r="B112" s="111"/>
      <c r="C112" s="112"/>
      <c r="D112" s="113"/>
      <c r="E112" s="109"/>
    </row>
    <row r="113" spans="1:5" ht="6.75" customHeight="1">
      <c r="A113" s="110" t="s">
        <v>61</v>
      </c>
      <c r="B113" s="111">
        <f>Beírás!A138</f>
        <v>0</v>
      </c>
      <c r="C113" s="112">
        <f>Beírás!B138</f>
        <v>0</v>
      </c>
      <c r="D113" s="113">
        <f>Beírás!$A$132</f>
        <v>0</v>
      </c>
      <c r="E113" s="109">
        <f>Beírás!G138</f>
        <v>0</v>
      </c>
    </row>
    <row r="114" spans="1:5" ht="6.75" customHeight="1">
      <c r="A114" s="110"/>
      <c r="B114" s="111"/>
      <c r="C114" s="112"/>
      <c r="D114" s="113"/>
      <c r="E114" s="109"/>
    </row>
    <row r="115" spans="1:5" ht="6.75" customHeight="1">
      <c r="A115" s="110" t="s">
        <v>62</v>
      </c>
      <c r="B115" s="111">
        <f>Beírás!A140</f>
        <v>0</v>
      </c>
      <c r="C115" s="112">
        <f>Beírás!B140</f>
        <v>0</v>
      </c>
      <c r="D115" s="113">
        <f>Beírás!$A$132</f>
        <v>0</v>
      </c>
      <c r="E115" s="109">
        <f>Beírás!G140</f>
        <v>0</v>
      </c>
    </row>
    <row r="116" spans="1:5" ht="6.75" customHeight="1">
      <c r="A116" s="110"/>
      <c r="B116" s="111"/>
      <c r="C116" s="112"/>
      <c r="D116" s="113"/>
      <c r="E116" s="109"/>
    </row>
    <row r="117" spans="1:5" ht="6.75" customHeight="1">
      <c r="A117" s="110" t="s">
        <v>63</v>
      </c>
      <c r="B117" s="111">
        <f>Beírás!A142</f>
        <v>0</v>
      </c>
      <c r="C117" s="112">
        <f>Beírás!B142</f>
        <v>0</v>
      </c>
      <c r="D117" s="113">
        <f>Beírás!$A$132</f>
        <v>0</v>
      </c>
      <c r="E117" s="109">
        <f>Beírás!G142</f>
        <v>0</v>
      </c>
    </row>
    <row r="118" spans="1:5" ht="6.75" customHeight="1">
      <c r="A118" s="110"/>
      <c r="B118" s="111"/>
      <c r="C118" s="112"/>
      <c r="D118" s="113"/>
      <c r="E118" s="109"/>
    </row>
    <row r="119" spans="1:5" ht="6.75" customHeight="1">
      <c r="A119" s="110" t="s">
        <v>64</v>
      </c>
      <c r="B119" s="111">
        <f>Beírás!A144</f>
        <v>0</v>
      </c>
      <c r="C119" s="112">
        <f>Beírás!B144</f>
        <v>0</v>
      </c>
      <c r="D119" s="113">
        <f>Beírás!$A$132</f>
        <v>0</v>
      </c>
      <c r="E119" s="109">
        <f>Beírás!G144</f>
        <v>0</v>
      </c>
    </row>
    <row r="120" spans="1:5" ht="6.75" customHeight="1">
      <c r="A120" s="110"/>
      <c r="B120" s="111"/>
      <c r="C120" s="112"/>
      <c r="D120" s="113"/>
      <c r="E120" s="109"/>
    </row>
    <row r="121" spans="1:5" ht="6.75" customHeight="1">
      <c r="A121" s="110" t="s">
        <v>65</v>
      </c>
      <c r="B121" s="111">
        <f>Beírás!A150</f>
        <v>0</v>
      </c>
      <c r="C121" s="112">
        <f>Beírás!B150</f>
        <v>0</v>
      </c>
      <c r="D121" s="113">
        <f>Beírás!$A$148</f>
        <v>0</v>
      </c>
      <c r="E121" s="109">
        <f>Beírás!G150</f>
        <v>0</v>
      </c>
    </row>
    <row r="122" spans="1:5" ht="6.75" customHeight="1">
      <c r="A122" s="110"/>
      <c r="B122" s="111"/>
      <c r="C122" s="112"/>
      <c r="D122" s="113"/>
      <c r="E122" s="109"/>
    </row>
    <row r="123" spans="1:5" ht="6.75" customHeight="1">
      <c r="A123" s="110" t="s">
        <v>66</v>
      </c>
      <c r="B123" s="111">
        <f>Beírás!A152</f>
        <v>0</v>
      </c>
      <c r="C123" s="112">
        <f>Beírás!B152</f>
        <v>0</v>
      </c>
      <c r="D123" s="113">
        <f>Beírás!$A$148</f>
        <v>0</v>
      </c>
      <c r="E123" s="109">
        <f>Beírás!G152</f>
        <v>0</v>
      </c>
    </row>
    <row r="124" spans="1:5" ht="6.75" customHeight="1">
      <c r="A124" s="110"/>
      <c r="B124" s="111"/>
      <c r="C124" s="112"/>
      <c r="D124" s="113"/>
      <c r="E124" s="109"/>
    </row>
    <row r="125" spans="1:5" ht="6.75" customHeight="1">
      <c r="A125" s="110" t="s">
        <v>67</v>
      </c>
      <c r="B125" s="111">
        <f>Beírás!A154</f>
        <v>0</v>
      </c>
      <c r="C125" s="112">
        <f>Beírás!B154</f>
        <v>0</v>
      </c>
      <c r="D125" s="113">
        <f>Beírás!$A$148</f>
        <v>0</v>
      </c>
      <c r="E125" s="109">
        <f>Beírás!G154</f>
        <v>0</v>
      </c>
    </row>
    <row r="126" spans="1:5" ht="6.75" customHeight="1">
      <c r="A126" s="110"/>
      <c r="B126" s="111"/>
      <c r="C126" s="112"/>
      <c r="D126" s="113"/>
      <c r="E126" s="109"/>
    </row>
    <row r="127" spans="1:5" ht="6.75" customHeight="1">
      <c r="A127" s="110" t="s">
        <v>68</v>
      </c>
      <c r="B127" s="111">
        <f>Beírás!A156</f>
        <v>0</v>
      </c>
      <c r="C127" s="112">
        <f>Beírás!B156</f>
        <v>0</v>
      </c>
      <c r="D127" s="113">
        <f>Beírás!$A$148</f>
        <v>0</v>
      </c>
      <c r="E127" s="109">
        <f>Beírás!G156</f>
        <v>0</v>
      </c>
    </row>
    <row r="128" spans="1:5" ht="6.75" customHeight="1">
      <c r="A128" s="110"/>
      <c r="B128" s="111"/>
      <c r="C128" s="112"/>
      <c r="D128" s="113"/>
      <c r="E128" s="109"/>
    </row>
    <row r="129" spans="1:5" ht="6.75" customHeight="1">
      <c r="A129" s="110" t="s">
        <v>69</v>
      </c>
      <c r="B129" s="111">
        <f>Beírás!A158</f>
        <v>0</v>
      </c>
      <c r="C129" s="112">
        <f>Beírás!B158</f>
        <v>0</v>
      </c>
      <c r="D129" s="113">
        <f>Beírás!$A$148</f>
        <v>0</v>
      </c>
      <c r="E129" s="109">
        <f>Beírás!G158</f>
        <v>0</v>
      </c>
    </row>
    <row r="130" spans="1:5" ht="6.75" customHeight="1">
      <c r="A130" s="110"/>
      <c r="B130" s="111"/>
      <c r="C130" s="112"/>
      <c r="D130" s="113"/>
      <c r="E130" s="109"/>
    </row>
    <row r="131" spans="1:5" ht="6.75" customHeight="1">
      <c r="A131" s="110" t="s">
        <v>70</v>
      </c>
      <c r="B131" s="111">
        <f>Beírás!A160</f>
        <v>0</v>
      </c>
      <c r="C131" s="112">
        <f>Beírás!B160</f>
        <v>0</v>
      </c>
      <c r="D131" s="113">
        <f>Beírás!$A$148</f>
        <v>0</v>
      </c>
      <c r="E131" s="109">
        <f>Beírás!G160</f>
        <v>0</v>
      </c>
    </row>
    <row r="132" spans="1:5" ht="6.75" customHeight="1">
      <c r="A132" s="110"/>
      <c r="B132" s="111"/>
      <c r="C132" s="112"/>
      <c r="D132" s="113"/>
      <c r="E132" s="109"/>
    </row>
    <row r="133" spans="1:5" ht="6.75" customHeight="1">
      <c r="A133" s="110" t="s">
        <v>71</v>
      </c>
      <c r="B133" s="111">
        <f>Beírás!A166</f>
        <v>0</v>
      </c>
      <c r="C133" s="112">
        <f>Beírás!B166</f>
        <v>0</v>
      </c>
      <c r="D133" s="113">
        <f>Beírás!$A$164</f>
        <v>0</v>
      </c>
      <c r="E133" s="109">
        <f>Beírás!G166</f>
        <v>0</v>
      </c>
    </row>
    <row r="134" spans="1:5" ht="6.75" customHeight="1">
      <c r="A134" s="110"/>
      <c r="B134" s="111"/>
      <c r="C134" s="112"/>
      <c r="D134" s="113"/>
      <c r="E134" s="109"/>
    </row>
    <row r="135" spans="1:5" ht="6.75" customHeight="1">
      <c r="A135" s="110" t="s">
        <v>72</v>
      </c>
      <c r="B135" s="111">
        <f>Beírás!A168</f>
        <v>0</v>
      </c>
      <c r="C135" s="112">
        <f>Beírás!B168</f>
        <v>0</v>
      </c>
      <c r="D135" s="113">
        <f>Beírás!$A$164</f>
        <v>0</v>
      </c>
      <c r="E135" s="109">
        <f>Beírás!G168</f>
        <v>0</v>
      </c>
    </row>
    <row r="136" spans="1:5" ht="6.75" customHeight="1">
      <c r="A136" s="110"/>
      <c r="B136" s="111"/>
      <c r="C136" s="112"/>
      <c r="D136" s="113"/>
      <c r="E136" s="109"/>
    </row>
    <row r="137" spans="1:5" ht="6.75" customHeight="1">
      <c r="A137" s="110" t="s">
        <v>73</v>
      </c>
      <c r="B137" s="111">
        <f>Beírás!A170</f>
        <v>0</v>
      </c>
      <c r="C137" s="112">
        <f>Beírás!B170</f>
        <v>0</v>
      </c>
      <c r="D137" s="113">
        <f>Beírás!$A$164</f>
        <v>0</v>
      </c>
      <c r="E137" s="109">
        <f>Beírás!G170</f>
        <v>0</v>
      </c>
    </row>
    <row r="138" spans="1:5" ht="6.75" customHeight="1">
      <c r="A138" s="110"/>
      <c r="B138" s="111"/>
      <c r="C138" s="112"/>
      <c r="D138" s="113"/>
      <c r="E138" s="109"/>
    </row>
    <row r="139" spans="1:5" ht="6.75" customHeight="1">
      <c r="A139" s="110" t="s">
        <v>74</v>
      </c>
      <c r="B139" s="111">
        <f>Beírás!A172</f>
        <v>0</v>
      </c>
      <c r="C139" s="112">
        <f>Beírás!B172</f>
        <v>0</v>
      </c>
      <c r="D139" s="113">
        <f>Beírás!$A$164</f>
        <v>0</v>
      </c>
      <c r="E139" s="109">
        <f>Beírás!G172</f>
        <v>0</v>
      </c>
    </row>
    <row r="140" spans="1:5" ht="6.75" customHeight="1">
      <c r="A140" s="110"/>
      <c r="B140" s="111"/>
      <c r="C140" s="112"/>
      <c r="D140" s="113"/>
      <c r="E140" s="109"/>
    </row>
    <row r="141" spans="1:5" ht="6.75" customHeight="1">
      <c r="A141" s="110" t="s">
        <v>75</v>
      </c>
      <c r="B141" s="111">
        <f>Beírás!A174</f>
        <v>0</v>
      </c>
      <c r="C141" s="112">
        <f>Beírás!B174</f>
        <v>0</v>
      </c>
      <c r="D141" s="113">
        <f>Beírás!$A$164</f>
        <v>0</v>
      </c>
      <c r="E141" s="109">
        <f>Beírás!G174</f>
        <v>0</v>
      </c>
    </row>
    <row r="142" spans="1:5" ht="6.75" customHeight="1">
      <c r="A142" s="110"/>
      <c r="B142" s="111"/>
      <c r="C142" s="112"/>
      <c r="D142" s="113"/>
      <c r="E142" s="109"/>
    </row>
    <row r="143" spans="1:5" ht="6.75" customHeight="1">
      <c r="A143" s="110" t="s">
        <v>76</v>
      </c>
      <c r="B143" s="111">
        <f>Beírás!A176</f>
        <v>0</v>
      </c>
      <c r="C143" s="112">
        <f>Beírás!B176</f>
        <v>0</v>
      </c>
      <c r="D143" s="113">
        <f>Beírás!$A$164</f>
        <v>0</v>
      </c>
      <c r="E143" s="109">
        <f>Beírás!G176</f>
        <v>0</v>
      </c>
    </row>
    <row r="144" spans="1:5" ht="6.75" customHeight="1">
      <c r="A144" s="110"/>
      <c r="B144" s="111"/>
      <c r="C144" s="112"/>
      <c r="D144" s="113"/>
      <c r="E144" s="109"/>
    </row>
    <row r="145" spans="1:5" ht="6.75" customHeight="1">
      <c r="A145" s="110" t="s">
        <v>77</v>
      </c>
      <c r="B145" s="111">
        <f>Beírás!A182</f>
        <v>0</v>
      </c>
      <c r="C145" s="112">
        <f>Beírás!B182</f>
        <v>0</v>
      </c>
      <c r="D145" s="113">
        <f>Beírás!$A$180</f>
        <v>0</v>
      </c>
      <c r="E145" s="109">
        <f>Beírás!G182</f>
        <v>0</v>
      </c>
    </row>
    <row r="146" spans="1:5" ht="6.75" customHeight="1">
      <c r="A146" s="110"/>
      <c r="B146" s="111"/>
      <c r="C146" s="112"/>
      <c r="D146" s="113"/>
      <c r="E146" s="109"/>
    </row>
    <row r="147" spans="1:5" ht="6.75" customHeight="1">
      <c r="A147" s="110" t="s">
        <v>78</v>
      </c>
      <c r="B147" s="111">
        <f>Beírás!A184</f>
        <v>0</v>
      </c>
      <c r="C147" s="112">
        <f>Beírás!B184</f>
        <v>0</v>
      </c>
      <c r="D147" s="113">
        <f>Beírás!$A$180</f>
        <v>0</v>
      </c>
      <c r="E147" s="109">
        <f>Beírás!G184</f>
        <v>0</v>
      </c>
    </row>
    <row r="148" spans="1:5" ht="6.75" customHeight="1">
      <c r="A148" s="110"/>
      <c r="B148" s="111"/>
      <c r="C148" s="112"/>
      <c r="D148" s="113"/>
      <c r="E148" s="109"/>
    </row>
    <row r="149" spans="1:5" ht="6.75" customHeight="1">
      <c r="A149" s="110" t="s">
        <v>79</v>
      </c>
      <c r="B149" s="111">
        <f>Beírás!A186</f>
        <v>0</v>
      </c>
      <c r="C149" s="112">
        <f>Beírás!B186</f>
        <v>0</v>
      </c>
      <c r="D149" s="113">
        <f>Beírás!$A$180</f>
        <v>0</v>
      </c>
      <c r="E149" s="109">
        <f>Beírás!G186</f>
        <v>0</v>
      </c>
    </row>
    <row r="150" spans="1:5" ht="6.75" customHeight="1">
      <c r="A150" s="110"/>
      <c r="B150" s="111"/>
      <c r="C150" s="112"/>
      <c r="D150" s="113"/>
      <c r="E150" s="109"/>
    </row>
    <row r="151" spans="1:5" ht="6.75" customHeight="1">
      <c r="A151" s="110" t="s">
        <v>80</v>
      </c>
      <c r="B151" s="111">
        <f>Beírás!A188</f>
        <v>0</v>
      </c>
      <c r="C151" s="112">
        <f>Beírás!B188</f>
        <v>0</v>
      </c>
      <c r="D151" s="113">
        <f>Beírás!$A$180</f>
        <v>0</v>
      </c>
      <c r="E151" s="109">
        <f>Beírás!G188</f>
        <v>0</v>
      </c>
    </row>
    <row r="152" spans="1:5" ht="6.75" customHeight="1">
      <c r="A152" s="110"/>
      <c r="B152" s="111"/>
      <c r="C152" s="112"/>
      <c r="D152" s="113"/>
      <c r="E152" s="109"/>
    </row>
    <row r="153" spans="1:5" ht="6.75" customHeight="1">
      <c r="A153" s="110" t="s">
        <v>93</v>
      </c>
      <c r="B153" s="111">
        <f>Beírás!A190</f>
        <v>0</v>
      </c>
      <c r="C153" s="112">
        <f>Beírás!B190</f>
        <v>0</v>
      </c>
      <c r="D153" s="113">
        <f>Beírás!$A$180</f>
        <v>0</v>
      </c>
      <c r="E153" s="109">
        <f>Beírás!G190</f>
        <v>0</v>
      </c>
    </row>
    <row r="154" spans="1:5" ht="6.75" customHeight="1">
      <c r="A154" s="110"/>
      <c r="B154" s="111"/>
      <c r="C154" s="112"/>
      <c r="D154" s="113"/>
      <c r="E154" s="109"/>
    </row>
    <row r="155" spans="1:5" ht="6.75" customHeight="1">
      <c r="A155" s="110" t="s">
        <v>94</v>
      </c>
      <c r="B155" s="111">
        <f>Beírás!A192</f>
        <v>0</v>
      </c>
      <c r="C155" s="112">
        <f>Beírás!B192</f>
        <v>0</v>
      </c>
      <c r="D155" s="113">
        <f>Beírás!$A$180</f>
        <v>0</v>
      </c>
      <c r="E155" s="109">
        <f>Beírás!$G$192</f>
        <v>0</v>
      </c>
    </row>
    <row r="156" spans="1:5" ht="6.75" customHeight="1">
      <c r="A156" s="110"/>
      <c r="B156" s="111"/>
      <c r="C156" s="112"/>
      <c r="D156" s="113"/>
      <c r="E156" s="109"/>
    </row>
    <row r="157" spans="1:5" ht="6.75" customHeight="1">
      <c r="A157" s="110" t="s">
        <v>95</v>
      </c>
      <c r="B157" s="111">
        <f>Beírás!A198</f>
        <v>0</v>
      </c>
      <c r="C157" s="112">
        <f>Beírás!B198</f>
        <v>0</v>
      </c>
      <c r="D157" s="113">
        <f>Beírás!$A$196</f>
        <v>0</v>
      </c>
      <c r="E157" s="109">
        <f>Beírás!G198</f>
        <v>0</v>
      </c>
    </row>
    <row r="158" spans="1:5" ht="6.75" customHeight="1">
      <c r="A158" s="110"/>
      <c r="B158" s="111"/>
      <c r="C158" s="112"/>
      <c r="D158" s="113"/>
      <c r="E158" s="109"/>
    </row>
    <row r="159" spans="1:5" ht="6.75" customHeight="1">
      <c r="A159" s="110" t="s">
        <v>96</v>
      </c>
      <c r="B159" s="111">
        <f>Beírás!A200</f>
        <v>0</v>
      </c>
      <c r="C159" s="112">
        <f>Beírás!B200</f>
        <v>0</v>
      </c>
      <c r="D159" s="113">
        <f>Beírás!$A$196</f>
        <v>0</v>
      </c>
      <c r="E159" s="109">
        <f>Beírás!G200</f>
        <v>0</v>
      </c>
    </row>
    <row r="160" spans="1:5" ht="6.75" customHeight="1">
      <c r="A160" s="110"/>
      <c r="B160" s="111"/>
      <c r="C160" s="112"/>
      <c r="D160" s="113"/>
      <c r="E160" s="109"/>
    </row>
    <row r="161" spans="1:5" ht="6.75" customHeight="1">
      <c r="A161" s="110" t="s">
        <v>97</v>
      </c>
      <c r="B161" s="111">
        <f>Beírás!A202</f>
        <v>0</v>
      </c>
      <c r="C161" s="112">
        <f>Beírás!B202</f>
        <v>0</v>
      </c>
      <c r="D161" s="113">
        <f>Beírás!$A$196</f>
        <v>0</v>
      </c>
      <c r="E161" s="109">
        <f>Beírás!G202</f>
        <v>0</v>
      </c>
    </row>
    <row r="162" spans="1:5" ht="6.75" customHeight="1">
      <c r="A162" s="110"/>
      <c r="B162" s="111"/>
      <c r="C162" s="112"/>
      <c r="D162" s="113"/>
      <c r="E162" s="109"/>
    </row>
    <row r="163" spans="1:5" ht="6.75" customHeight="1">
      <c r="A163" s="110" t="s">
        <v>98</v>
      </c>
      <c r="B163" s="111">
        <f>Beírás!A204</f>
        <v>0</v>
      </c>
      <c r="C163" s="112">
        <f>Beírás!B204</f>
        <v>0</v>
      </c>
      <c r="D163" s="113">
        <f>Beírás!$A$196</f>
        <v>0</v>
      </c>
      <c r="E163" s="109">
        <f>Beírás!G204</f>
        <v>0</v>
      </c>
    </row>
    <row r="164" spans="1:5" ht="6.75" customHeight="1">
      <c r="A164" s="110"/>
      <c r="B164" s="111"/>
      <c r="C164" s="112"/>
      <c r="D164" s="113"/>
      <c r="E164" s="109"/>
    </row>
    <row r="165" spans="1:5" ht="6.75" customHeight="1">
      <c r="A165" s="110" t="s">
        <v>100</v>
      </c>
      <c r="B165" s="111">
        <f>Beírás!A206</f>
        <v>0</v>
      </c>
      <c r="C165" s="112">
        <f>Beírás!B206</f>
        <v>0</v>
      </c>
      <c r="D165" s="113">
        <f>Beírás!$A$196</f>
        <v>0</v>
      </c>
      <c r="E165" s="109">
        <f>Beírás!G206</f>
        <v>0</v>
      </c>
    </row>
    <row r="166" spans="1:5" ht="6.75" customHeight="1">
      <c r="A166" s="110"/>
      <c r="B166" s="111"/>
      <c r="C166" s="112"/>
      <c r="D166" s="113"/>
      <c r="E166" s="109"/>
    </row>
    <row r="167" spans="1:5" ht="6.75" customHeight="1">
      <c r="A167" s="110" t="s">
        <v>101</v>
      </c>
      <c r="B167" s="111">
        <f>Beírás!A208</f>
        <v>0</v>
      </c>
      <c r="C167" s="112">
        <f>Beírás!B208</f>
        <v>0</v>
      </c>
      <c r="D167" s="113">
        <f>Beírás!$A$196</f>
        <v>0</v>
      </c>
      <c r="E167" s="109">
        <f>Beírás!G208</f>
        <v>0</v>
      </c>
    </row>
    <row r="168" spans="1:5" ht="6.75" customHeight="1">
      <c r="A168" s="110"/>
      <c r="B168" s="111"/>
      <c r="C168" s="112"/>
      <c r="D168" s="113"/>
      <c r="E168" s="109"/>
    </row>
    <row r="169" spans="1:5" ht="6.75" customHeight="1">
      <c r="A169" s="110" t="s">
        <v>102</v>
      </c>
      <c r="B169" s="111">
        <f>Beírás!A214</f>
        <v>0</v>
      </c>
      <c r="C169" s="112">
        <f>Beírás!B214</f>
        <v>0</v>
      </c>
      <c r="D169" s="113">
        <f>Beírás!$A$212</f>
        <v>0</v>
      </c>
      <c r="E169" s="109">
        <f>Beírás!G214</f>
        <v>0</v>
      </c>
    </row>
    <row r="170" spans="1:5" ht="6.75" customHeight="1">
      <c r="A170" s="110"/>
      <c r="B170" s="111"/>
      <c r="C170" s="112"/>
      <c r="D170" s="113"/>
      <c r="E170" s="109"/>
    </row>
    <row r="171" spans="1:5" ht="6.75" customHeight="1">
      <c r="A171" s="110" t="s">
        <v>103</v>
      </c>
      <c r="B171" s="111">
        <f>Beírás!A216</f>
        <v>0</v>
      </c>
      <c r="C171" s="112">
        <f>Beírás!B216</f>
        <v>0</v>
      </c>
      <c r="D171" s="113">
        <f>Beírás!$A$212</f>
        <v>0</v>
      </c>
      <c r="E171" s="109">
        <f>Beírás!G216</f>
        <v>0</v>
      </c>
    </row>
    <row r="172" spans="1:5" ht="6.75" customHeight="1">
      <c r="A172" s="110"/>
      <c r="B172" s="111"/>
      <c r="C172" s="112"/>
      <c r="D172" s="113"/>
      <c r="E172" s="109"/>
    </row>
    <row r="173" spans="1:5" ht="6.75" customHeight="1">
      <c r="A173" s="110" t="s">
        <v>104</v>
      </c>
      <c r="B173" s="111">
        <f>Beírás!A218</f>
        <v>0</v>
      </c>
      <c r="C173" s="112">
        <f>Beírás!B218</f>
        <v>0</v>
      </c>
      <c r="D173" s="113">
        <f>Beírás!$A$212</f>
        <v>0</v>
      </c>
      <c r="E173" s="109">
        <f>Beírás!G218</f>
        <v>0</v>
      </c>
    </row>
    <row r="174" spans="1:5" ht="6.75" customHeight="1">
      <c r="A174" s="110"/>
      <c r="B174" s="111"/>
      <c r="C174" s="112"/>
      <c r="D174" s="113"/>
      <c r="E174" s="109"/>
    </row>
    <row r="175" spans="1:5" ht="6.75" customHeight="1">
      <c r="A175" s="110" t="s">
        <v>105</v>
      </c>
      <c r="B175" s="111">
        <f>Beírás!A220</f>
        <v>0</v>
      </c>
      <c r="C175" s="112">
        <f>Beírás!B220</f>
        <v>0</v>
      </c>
      <c r="D175" s="113">
        <f>Beírás!$A$212</f>
        <v>0</v>
      </c>
      <c r="E175" s="109">
        <f>Beírás!G220</f>
        <v>0</v>
      </c>
    </row>
    <row r="176" spans="1:5" ht="6.75" customHeight="1">
      <c r="A176" s="110"/>
      <c r="B176" s="111"/>
      <c r="C176" s="112"/>
      <c r="D176" s="113"/>
      <c r="E176" s="109"/>
    </row>
    <row r="177" spans="1:5" ht="6.75" customHeight="1">
      <c r="A177" s="110" t="s">
        <v>106</v>
      </c>
      <c r="B177" s="111">
        <f>Beírás!A222</f>
        <v>0</v>
      </c>
      <c r="C177" s="112">
        <f>Beírás!B222</f>
        <v>0</v>
      </c>
      <c r="D177" s="113">
        <f>Beírás!$A$212</f>
        <v>0</v>
      </c>
      <c r="E177" s="109">
        <f>Beírás!G222</f>
        <v>0</v>
      </c>
    </row>
    <row r="178" spans="1:5" ht="6.75" customHeight="1">
      <c r="A178" s="110"/>
      <c r="B178" s="111"/>
      <c r="C178" s="112"/>
      <c r="D178" s="113"/>
      <c r="E178" s="109"/>
    </row>
    <row r="179" spans="1:5" ht="6.75" customHeight="1">
      <c r="A179" s="110" t="s">
        <v>107</v>
      </c>
      <c r="B179" s="111">
        <f>Beírás!A224</f>
        <v>0</v>
      </c>
      <c r="C179" s="112">
        <f>Beírás!B224</f>
        <v>0</v>
      </c>
      <c r="D179" s="113">
        <f>Beírás!$A$212</f>
        <v>0</v>
      </c>
      <c r="E179" s="109">
        <f>Beírás!G224</f>
        <v>0</v>
      </c>
    </row>
    <row r="180" spans="1:5" ht="6.75" customHeight="1">
      <c r="A180" s="110"/>
      <c r="B180" s="111"/>
      <c r="C180" s="112"/>
      <c r="D180" s="113"/>
      <c r="E180" s="109"/>
    </row>
    <row r="181" spans="1:5" ht="6.75" customHeight="1">
      <c r="A181" s="110" t="s">
        <v>108</v>
      </c>
      <c r="B181" s="111">
        <f>Beírás!A230</f>
        <v>0</v>
      </c>
      <c r="C181" s="112">
        <f>Beírás!B230</f>
        <v>0</v>
      </c>
      <c r="D181" s="113">
        <f>Beírás!$A$228</f>
        <v>0</v>
      </c>
      <c r="E181" s="109">
        <f>Beírás!G230</f>
        <v>0</v>
      </c>
    </row>
    <row r="182" spans="1:5" ht="6.75" customHeight="1">
      <c r="A182" s="110"/>
      <c r="B182" s="111"/>
      <c r="C182" s="112"/>
      <c r="D182" s="113"/>
      <c r="E182" s="109"/>
    </row>
    <row r="183" spans="1:5" ht="6.75" customHeight="1">
      <c r="A183" s="110" t="s">
        <v>109</v>
      </c>
      <c r="B183" s="111">
        <f>Beírás!A232</f>
        <v>0</v>
      </c>
      <c r="C183" s="112">
        <f>Beírás!B232</f>
        <v>0</v>
      </c>
      <c r="D183" s="113">
        <f>Beírás!$A$228</f>
        <v>0</v>
      </c>
      <c r="E183" s="109">
        <f>Beírás!G232</f>
        <v>0</v>
      </c>
    </row>
    <row r="184" spans="1:5" ht="6.75" customHeight="1">
      <c r="A184" s="110"/>
      <c r="B184" s="111"/>
      <c r="C184" s="112"/>
      <c r="D184" s="113"/>
      <c r="E184" s="109"/>
    </row>
    <row r="185" spans="1:5" ht="6.75" customHeight="1">
      <c r="A185" s="110" t="s">
        <v>110</v>
      </c>
      <c r="B185" s="111">
        <f>Beírás!A234</f>
        <v>0</v>
      </c>
      <c r="C185" s="112">
        <f>Beírás!B234</f>
        <v>0</v>
      </c>
      <c r="D185" s="113">
        <f>Beírás!$A$228</f>
        <v>0</v>
      </c>
      <c r="E185" s="109">
        <f>Beírás!G234</f>
        <v>0</v>
      </c>
    </row>
    <row r="186" spans="1:5" ht="6.75" customHeight="1">
      <c r="A186" s="110"/>
      <c r="B186" s="111"/>
      <c r="C186" s="112"/>
      <c r="D186" s="113"/>
      <c r="E186" s="109"/>
    </row>
    <row r="187" spans="1:5" ht="6.75" customHeight="1">
      <c r="A187" s="110" t="s">
        <v>111</v>
      </c>
      <c r="B187" s="111">
        <f>Beírás!A236</f>
        <v>0</v>
      </c>
      <c r="C187" s="112">
        <f>Beírás!B236</f>
        <v>0</v>
      </c>
      <c r="D187" s="113">
        <f>Beírás!$A$228</f>
        <v>0</v>
      </c>
      <c r="E187" s="109">
        <f>Beírás!G236</f>
        <v>0</v>
      </c>
    </row>
    <row r="188" spans="1:5" ht="6.75" customHeight="1">
      <c r="A188" s="110"/>
      <c r="B188" s="111"/>
      <c r="C188" s="112"/>
      <c r="D188" s="113"/>
      <c r="E188" s="109"/>
    </row>
    <row r="189" spans="1:5" ht="6.75" customHeight="1">
      <c r="A189" s="110" t="s">
        <v>112</v>
      </c>
      <c r="B189" s="111">
        <f>Beírás!A238</f>
        <v>0</v>
      </c>
      <c r="C189" s="112">
        <f>Beírás!B238</f>
        <v>0</v>
      </c>
      <c r="D189" s="113">
        <f>Beírás!$A$228</f>
        <v>0</v>
      </c>
      <c r="E189" s="109">
        <f>Beírás!G238</f>
        <v>0</v>
      </c>
    </row>
    <row r="190" spans="1:5" ht="6.75" customHeight="1">
      <c r="A190" s="110"/>
      <c r="B190" s="111"/>
      <c r="C190" s="112"/>
      <c r="D190" s="113"/>
      <c r="E190" s="109"/>
    </row>
    <row r="191" spans="1:5" ht="6.75" customHeight="1">
      <c r="A191" s="110" t="s">
        <v>113</v>
      </c>
      <c r="B191" s="111">
        <f>Beírás!A240</f>
        <v>0</v>
      </c>
      <c r="C191" s="112">
        <f>Beírás!B240</f>
        <v>0</v>
      </c>
      <c r="D191" s="113">
        <f>Beírás!$A$228</f>
        <v>0</v>
      </c>
      <c r="E191" s="109">
        <f>Beírás!G240</f>
        <v>0</v>
      </c>
    </row>
    <row r="192" spans="1:5" ht="6.75" customHeight="1">
      <c r="A192" s="110"/>
      <c r="B192" s="111"/>
      <c r="C192" s="112"/>
      <c r="D192" s="113"/>
      <c r="E192" s="109"/>
    </row>
    <row r="193" spans="1:5" ht="6.75" customHeight="1">
      <c r="A193" s="110" t="s">
        <v>114</v>
      </c>
      <c r="B193" s="111">
        <f>Beírás!A246</f>
        <v>0</v>
      </c>
      <c r="C193" s="112">
        <f>Beírás!B246</f>
        <v>0</v>
      </c>
      <c r="D193" s="113">
        <f>Beírás!$A$244</f>
        <v>0</v>
      </c>
      <c r="E193" s="109">
        <f>Beírás!G246</f>
        <v>0</v>
      </c>
    </row>
    <row r="194" spans="1:5" ht="6.75" customHeight="1">
      <c r="A194" s="110"/>
      <c r="B194" s="111"/>
      <c r="C194" s="112"/>
      <c r="D194" s="113"/>
      <c r="E194" s="109"/>
    </row>
    <row r="195" spans="1:5" ht="6.75" customHeight="1">
      <c r="A195" s="110" t="s">
        <v>115</v>
      </c>
      <c r="B195" s="111">
        <f>Beírás!A248</f>
        <v>0</v>
      </c>
      <c r="C195" s="112">
        <f>Beírás!B248</f>
        <v>0</v>
      </c>
      <c r="D195" s="113">
        <f>Beírás!$A$244</f>
        <v>0</v>
      </c>
      <c r="E195" s="109">
        <f>Beírás!G248</f>
        <v>0</v>
      </c>
    </row>
    <row r="196" spans="1:5" ht="6.75" customHeight="1">
      <c r="A196" s="110"/>
      <c r="B196" s="111"/>
      <c r="C196" s="112"/>
      <c r="D196" s="113"/>
      <c r="E196" s="109"/>
    </row>
    <row r="197" spans="1:5" ht="6.75" customHeight="1">
      <c r="A197" s="110" t="s">
        <v>116</v>
      </c>
      <c r="B197" s="111">
        <f>Beírás!A250</f>
        <v>0</v>
      </c>
      <c r="C197" s="112">
        <f>Beírás!B250</f>
        <v>0</v>
      </c>
      <c r="D197" s="113">
        <f>Beírás!$A$244</f>
        <v>0</v>
      </c>
      <c r="E197" s="109">
        <f>Beírás!G250</f>
        <v>0</v>
      </c>
    </row>
    <row r="198" spans="1:5" ht="6.75" customHeight="1">
      <c r="A198" s="110"/>
      <c r="B198" s="111"/>
      <c r="C198" s="112"/>
      <c r="D198" s="113"/>
      <c r="E198" s="109"/>
    </row>
    <row r="199" spans="1:5" ht="6.75" customHeight="1">
      <c r="A199" s="110" t="s">
        <v>117</v>
      </c>
      <c r="B199" s="111">
        <f>Beírás!A252</f>
        <v>0</v>
      </c>
      <c r="C199" s="112">
        <f>Beírás!B252</f>
        <v>0</v>
      </c>
      <c r="D199" s="113">
        <f>Beírás!$A$244</f>
        <v>0</v>
      </c>
      <c r="E199" s="109">
        <f>Beírás!G252</f>
        <v>0</v>
      </c>
    </row>
    <row r="200" spans="1:5" ht="6.75" customHeight="1">
      <c r="A200" s="110"/>
      <c r="B200" s="111"/>
      <c r="C200" s="112"/>
      <c r="D200" s="113"/>
      <c r="E200" s="109"/>
    </row>
    <row r="201" spans="1:5" ht="6.75" customHeight="1">
      <c r="A201" s="110" t="s">
        <v>119</v>
      </c>
      <c r="B201" s="111">
        <f>Beírás!A254</f>
        <v>0</v>
      </c>
      <c r="C201" s="112">
        <f>Beírás!B254</f>
        <v>0</v>
      </c>
      <c r="D201" s="113">
        <f>Beírás!$A$244</f>
        <v>0</v>
      </c>
      <c r="E201" s="109">
        <f>Beírás!G254</f>
        <v>0</v>
      </c>
    </row>
    <row r="202" spans="1:5" ht="6.75" customHeight="1">
      <c r="A202" s="110"/>
      <c r="B202" s="111"/>
      <c r="C202" s="112"/>
      <c r="D202" s="113"/>
      <c r="E202" s="109"/>
    </row>
    <row r="203" spans="1:5" ht="6.75" customHeight="1">
      <c r="A203" s="110" t="s">
        <v>120</v>
      </c>
      <c r="B203" s="111">
        <f>Beírás!A256</f>
        <v>0</v>
      </c>
      <c r="C203" s="112">
        <f>Beírás!B256</f>
        <v>0</v>
      </c>
      <c r="D203" s="113">
        <f>Beírás!$A$244</f>
        <v>0</v>
      </c>
      <c r="E203" s="109">
        <f>Beírás!G256</f>
        <v>0</v>
      </c>
    </row>
    <row r="204" spans="1:5" ht="6.75" customHeight="1">
      <c r="A204" s="110"/>
      <c r="B204" s="111"/>
      <c r="C204" s="112"/>
      <c r="D204" s="113"/>
      <c r="E204" s="109"/>
    </row>
    <row r="205" spans="1:5" ht="6.75" customHeight="1">
      <c r="A205" s="110" t="s">
        <v>121</v>
      </c>
      <c r="B205" s="111">
        <f>Beírás!A262</f>
        <v>0</v>
      </c>
      <c r="C205" s="112">
        <f>Beírás!B262</f>
        <v>0</v>
      </c>
      <c r="D205" s="113">
        <f>Beírás!$A$260</f>
        <v>0</v>
      </c>
      <c r="E205" s="109">
        <f>Beírás!G262</f>
        <v>0</v>
      </c>
    </row>
    <row r="206" spans="1:5" ht="6.75" customHeight="1">
      <c r="A206" s="110"/>
      <c r="B206" s="111"/>
      <c r="C206" s="112"/>
      <c r="D206" s="113"/>
      <c r="E206" s="109"/>
    </row>
    <row r="207" spans="1:5" ht="6.75" customHeight="1">
      <c r="A207" s="110" t="s">
        <v>122</v>
      </c>
      <c r="B207" s="111">
        <f>Beírás!A264</f>
        <v>0</v>
      </c>
      <c r="C207" s="112">
        <f>Beírás!B264</f>
        <v>0</v>
      </c>
      <c r="D207" s="113">
        <f>Beírás!$A$260</f>
        <v>0</v>
      </c>
      <c r="E207" s="109">
        <f>Beírás!G264</f>
        <v>0</v>
      </c>
    </row>
    <row r="208" spans="1:5" ht="6.75" customHeight="1">
      <c r="A208" s="110"/>
      <c r="B208" s="111"/>
      <c r="C208" s="112"/>
      <c r="D208" s="113"/>
      <c r="E208" s="109"/>
    </row>
    <row r="209" spans="1:5" ht="6.75" customHeight="1">
      <c r="A209" s="110" t="s">
        <v>123</v>
      </c>
      <c r="B209" s="111">
        <f>Beírás!A266</f>
        <v>0</v>
      </c>
      <c r="C209" s="112">
        <f>Beírás!B266</f>
        <v>0</v>
      </c>
      <c r="D209" s="113">
        <f>Beírás!$A$260</f>
        <v>0</v>
      </c>
      <c r="E209" s="109">
        <f>Beírás!G266</f>
        <v>0</v>
      </c>
    </row>
    <row r="210" spans="1:5" ht="6.75" customHeight="1">
      <c r="A210" s="110"/>
      <c r="B210" s="111"/>
      <c r="C210" s="112"/>
      <c r="D210" s="113"/>
      <c r="E210" s="109"/>
    </row>
    <row r="211" spans="1:5" ht="6.75" customHeight="1">
      <c r="A211" s="110" t="s">
        <v>124</v>
      </c>
      <c r="B211" s="111">
        <f>Beírás!A268</f>
        <v>0</v>
      </c>
      <c r="C211" s="112">
        <f>Beírás!B268</f>
        <v>0</v>
      </c>
      <c r="D211" s="113">
        <f>Beírás!$A$260</f>
        <v>0</v>
      </c>
      <c r="E211" s="109">
        <f>Beírás!G268</f>
        <v>0</v>
      </c>
    </row>
    <row r="212" spans="1:5" ht="6.75" customHeight="1">
      <c r="A212" s="110"/>
      <c r="B212" s="111"/>
      <c r="C212" s="112"/>
      <c r="D212" s="113"/>
      <c r="E212" s="109"/>
    </row>
    <row r="213" spans="1:5" ht="6.75" customHeight="1">
      <c r="A213" s="110" t="s">
        <v>125</v>
      </c>
      <c r="B213" s="111">
        <f>Beírás!A270</f>
        <v>0</v>
      </c>
      <c r="C213" s="112">
        <f>Beírás!B270</f>
        <v>0</v>
      </c>
      <c r="D213" s="113">
        <f>Beírás!$A$260</f>
        <v>0</v>
      </c>
      <c r="E213" s="109">
        <f>Beírás!G270</f>
        <v>0</v>
      </c>
    </row>
    <row r="214" spans="1:5" ht="6.75" customHeight="1">
      <c r="A214" s="110"/>
      <c r="B214" s="111"/>
      <c r="C214" s="112"/>
      <c r="D214" s="113"/>
      <c r="E214" s="109"/>
    </row>
    <row r="215" spans="1:5" ht="6.75" customHeight="1">
      <c r="A215" s="110" t="s">
        <v>126</v>
      </c>
      <c r="B215" s="111">
        <f>Beírás!A272</f>
        <v>0</v>
      </c>
      <c r="C215" s="112">
        <f>Beírás!B272</f>
        <v>0</v>
      </c>
      <c r="D215" s="113">
        <f>Beírás!$A$260</f>
        <v>0</v>
      </c>
      <c r="E215" s="109">
        <f>Beírás!G272</f>
        <v>0</v>
      </c>
    </row>
    <row r="216" spans="1:5" ht="6.75" customHeight="1">
      <c r="A216" s="110"/>
      <c r="B216" s="111"/>
      <c r="C216" s="112"/>
      <c r="D216" s="113"/>
      <c r="E216" s="109"/>
    </row>
    <row r="217" spans="1:5" ht="6.75" customHeight="1">
      <c r="A217" s="110" t="s">
        <v>127</v>
      </c>
      <c r="B217" s="111">
        <f>Beírás!A278</f>
        <v>0</v>
      </c>
      <c r="C217" s="112">
        <f>Beírás!B278</f>
        <v>0</v>
      </c>
      <c r="D217" s="113">
        <f>Beírás!$A$276</f>
        <v>0</v>
      </c>
      <c r="E217" s="109">
        <f>Beírás!G278</f>
        <v>0</v>
      </c>
    </row>
    <row r="218" spans="1:5" ht="6.75" customHeight="1">
      <c r="A218" s="110"/>
      <c r="B218" s="111"/>
      <c r="C218" s="112"/>
      <c r="D218" s="113"/>
      <c r="E218" s="109"/>
    </row>
    <row r="219" spans="1:5" ht="6.75" customHeight="1">
      <c r="A219" s="110" t="s">
        <v>128</v>
      </c>
      <c r="B219" s="111">
        <f>Beírás!A280</f>
        <v>0</v>
      </c>
      <c r="C219" s="112">
        <f>Beírás!B280</f>
        <v>0</v>
      </c>
      <c r="D219" s="113">
        <f>Beírás!$A$276</f>
        <v>0</v>
      </c>
      <c r="E219" s="109">
        <f>Beírás!G280</f>
        <v>0</v>
      </c>
    </row>
    <row r="220" spans="1:5" ht="6.75" customHeight="1">
      <c r="A220" s="110"/>
      <c r="B220" s="111"/>
      <c r="C220" s="112"/>
      <c r="D220" s="113"/>
      <c r="E220" s="109"/>
    </row>
    <row r="221" spans="1:5" ht="6.75" customHeight="1">
      <c r="A221" s="110" t="s">
        <v>129</v>
      </c>
      <c r="B221" s="111">
        <f>Beírás!A282</f>
        <v>0</v>
      </c>
      <c r="C221" s="112">
        <f>Beírás!B282</f>
        <v>0</v>
      </c>
      <c r="D221" s="113">
        <f>Beírás!$A$276</f>
        <v>0</v>
      </c>
      <c r="E221" s="109">
        <f>Beírás!G282</f>
        <v>0</v>
      </c>
    </row>
    <row r="222" spans="1:5" ht="6.75" customHeight="1">
      <c r="A222" s="110"/>
      <c r="B222" s="111"/>
      <c r="C222" s="112"/>
      <c r="D222" s="113"/>
      <c r="E222" s="109"/>
    </row>
    <row r="223" spans="1:5" ht="6.75" customHeight="1">
      <c r="A223" s="110" t="s">
        <v>130</v>
      </c>
      <c r="B223" s="111">
        <f>Beírás!A284</f>
        <v>0</v>
      </c>
      <c r="C223" s="112">
        <f>Beírás!B284</f>
        <v>0</v>
      </c>
      <c r="D223" s="113">
        <f>Beírás!$A$276</f>
        <v>0</v>
      </c>
      <c r="E223" s="109">
        <f>Beírás!G284</f>
        <v>0</v>
      </c>
    </row>
    <row r="224" spans="1:5" ht="6.75" customHeight="1">
      <c r="A224" s="110"/>
      <c r="B224" s="111"/>
      <c r="C224" s="112"/>
      <c r="D224" s="113"/>
      <c r="E224" s="109"/>
    </row>
    <row r="225" spans="1:5" ht="6.75" customHeight="1">
      <c r="A225" s="110" t="s">
        <v>131</v>
      </c>
      <c r="B225" s="111">
        <f>Beírás!A286</f>
        <v>0</v>
      </c>
      <c r="C225" s="112">
        <f>Beírás!B286</f>
        <v>0</v>
      </c>
      <c r="D225" s="113">
        <f>Beírás!$A$276</f>
        <v>0</v>
      </c>
      <c r="E225" s="109">
        <f>Beírás!G286</f>
        <v>0</v>
      </c>
    </row>
    <row r="226" spans="1:5" ht="6.75" customHeight="1">
      <c r="A226" s="110"/>
      <c r="B226" s="111"/>
      <c r="C226" s="112"/>
      <c r="D226" s="113"/>
      <c r="E226" s="109"/>
    </row>
    <row r="227" spans="1:5" ht="6.75" customHeight="1">
      <c r="A227" s="110" t="s">
        <v>132</v>
      </c>
      <c r="B227" s="111">
        <f>Beírás!A288</f>
        <v>0</v>
      </c>
      <c r="C227" s="112">
        <f>Beírás!B288</f>
        <v>0</v>
      </c>
      <c r="D227" s="113">
        <f>Beírás!$A$276</f>
        <v>0</v>
      </c>
      <c r="E227" s="109">
        <f>Beírás!G288</f>
        <v>0</v>
      </c>
    </row>
    <row r="228" spans="1:5" ht="6.75" customHeight="1">
      <c r="A228" s="110"/>
      <c r="B228" s="111"/>
      <c r="C228" s="112"/>
      <c r="D228" s="113"/>
      <c r="E228" s="109"/>
    </row>
    <row r="229" spans="1:5" ht="6.75" customHeight="1">
      <c r="A229" s="110" t="s">
        <v>133</v>
      </c>
      <c r="B229" s="111">
        <f>Beírás!A294</f>
        <v>0</v>
      </c>
      <c r="C229" s="112">
        <f>Beírás!B294</f>
        <v>0</v>
      </c>
      <c r="D229" s="113">
        <f>Beírás!$A$292</f>
        <v>0</v>
      </c>
      <c r="E229" s="109">
        <f>Beírás!G294</f>
        <v>0</v>
      </c>
    </row>
    <row r="230" spans="1:5" ht="6.75" customHeight="1">
      <c r="A230" s="110"/>
      <c r="B230" s="111"/>
      <c r="C230" s="112"/>
      <c r="D230" s="113"/>
      <c r="E230" s="109"/>
    </row>
    <row r="231" spans="1:5" ht="6.75" customHeight="1">
      <c r="A231" s="110" t="s">
        <v>134</v>
      </c>
      <c r="B231" s="111">
        <f>Beírás!A296</f>
        <v>0</v>
      </c>
      <c r="C231" s="112">
        <f>Beírás!B296</f>
        <v>0</v>
      </c>
      <c r="D231" s="113">
        <f>Beírás!$A$292</f>
        <v>0</v>
      </c>
      <c r="E231" s="109">
        <f>Beírás!G296</f>
        <v>0</v>
      </c>
    </row>
    <row r="232" spans="1:5" ht="6.75" customHeight="1">
      <c r="A232" s="110"/>
      <c r="B232" s="111"/>
      <c r="C232" s="112"/>
      <c r="D232" s="113"/>
      <c r="E232" s="109"/>
    </row>
    <row r="233" spans="1:5" ht="6.75" customHeight="1">
      <c r="A233" s="110" t="s">
        <v>135</v>
      </c>
      <c r="B233" s="111">
        <f>Beírás!A298</f>
        <v>0</v>
      </c>
      <c r="C233" s="112">
        <f>Beírás!B298</f>
        <v>0</v>
      </c>
      <c r="D233" s="113">
        <f>Beírás!$A$292</f>
        <v>0</v>
      </c>
      <c r="E233" s="109">
        <f>Beírás!G298</f>
        <v>0</v>
      </c>
    </row>
    <row r="234" spans="1:5" ht="6.75" customHeight="1">
      <c r="A234" s="110"/>
      <c r="B234" s="111"/>
      <c r="C234" s="112"/>
      <c r="D234" s="113"/>
      <c r="E234" s="109"/>
    </row>
    <row r="235" spans="1:5" ht="6.75" customHeight="1">
      <c r="A235" s="110" t="s">
        <v>136</v>
      </c>
      <c r="B235" s="111">
        <f>Beírás!A300</f>
        <v>0</v>
      </c>
      <c r="C235" s="112">
        <f>Beírás!B300</f>
        <v>0</v>
      </c>
      <c r="D235" s="113">
        <f>Beírás!$A$292</f>
        <v>0</v>
      </c>
      <c r="E235" s="109">
        <f>Beírás!G300</f>
        <v>0</v>
      </c>
    </row>
    <row r="236" spans="1:5" ht="6.75" customHeight="1">
      <c r="A236" s="110"/>
      <c r="B236" s="111"/>
      <c r="C236" s="112"/>
      <c r="D236" s="113"/>
      <c r="E236" s="109"/>
    </row>
    <row r="237" spans="1:5" ht="6.75" customHeight="1">
      <c r="A237" s="110" t="s">
        <v>137</v>
      </c>
      <c r="B237" s="111">
        <f>Beírás!A302</f>
        <v>0</v>
      </c>
      <c r="C237" s="112">
        <f>Beírás!B302</f>
        <v>0</v>
      </c>
      <c r="D237" s="113">
        <f>Beírás!$A$292</f>
        <v>0</v>
      </c>
      <c r="E237" s="109">
        <f>Beírás!G302</f>
        <v>0</v>
      </c>
    </row>
    <row r="238" spans="1:5" ht="6.75" customHeight="1">
      <c r="A238" s="110"/>
      <c r="B238" s="111"/>
      <c r="C238" s="112"/>
      <c r="D238" s="113"/>
      <c r="E238" s="109"/>
    </row>
    <row r="239" spans="1:5" ht="6.75" customHeight="1">
      <c r="A239" s="110" t="s">
        <v>138</v>
      </c>
      <c r="B239" s="111">
        <f>Beírás!A304</f>
        <v>0</v>
      </c>
      <c r="C239" s="112">
        <f>Beírás!B304</f>
        <v>0</v>
      </c>
      <c r="D239" s="113">
        <f>Beírás!$A$292</f>
        <v>0</v>
      </c>
      <c r="E239" s="109">
        <f>Beírás!G304</f>
        <v>0</v>
      </c>
    </row>
    <row r="240" spans="1:5" ht="6.75" customHeight="1">
      <c r="A240" s="110"/>
      <c r="B240" s="111"/>
      <c r="C240" s="112"/>
      <c r="D240" s="113"/>
      <c r="E240" s="109"/>
    </row>
    <row r="241" spans="1:5" ht="6.75" customHeight="1">
      <c r="A241" s="110" t="s">
        <v>139</v>
      </c>
      <c r="B241" s="111">
        <f>Beírás!A310</f>
        <v>0</v>
      </c>
      <c r="C241" s="112">
        <f>Beírás!B310</f>
        <v>0</v>
      </c>
      <c r="D241" s="113">
        <f>Beírás!$A$308</f>
        <v>0</v>
      </c>
      <c r="E241" s="109">
        <f>Beírás!G310</f>
        <v>0</v>
      </c>
    </row>
    <row r="242" spans="1:5" ht="6.75" customHeight="1">
      <c r="A242" s="110"/>
      <c r="B242" s="111"/>
      <c r="C242" s="112"/>
      <c r="D242" s="113"/>
      <c r="E242" s="109"/>
    </row>
    <row r="243" spans="1:5" ht="6.75" customHeight="1">
      <c r="A243" s="110" t="s">
        <v>140</v>
      </c>
      <c r="B243" s="111">
        <f>Beírás!A312</f>
        <v>0</v>
      </c>
      <c r="C243" s="112">
        <f>Beírás!B312</f>
        <v>0</v>
      </c>
      <c r="D243" s="113">
        <f>Beírás!$A$308</f>
        <v>0</v>
      </c>
      <c r="E243" s="109">
        <f>Beírás!G312</f>
        <v>0</v>
      </c>
    </row>
    <row r="244" spans="1:5" ht="6.75" customHeight="1">
      <c r="A244" s="110"/>
      <c r="B244" s="111"/>
      <c r="C244" s="112"/>
      <c r="D244" s="113"/>
      <c r="E244" s="109"/>
    </row>
    <row r="245" spans="1:5" ht="6.75" customHeight="1">
      <c r="A245" s="110" t="s">
        <v>141</v>
      </c>
      <c r="B245" s="111">
        <f>Beírás!A314</f>
        <v>0</v>
      </c>
      <c r="C245" s="112">
        <f>Beírás!B314</f>
        <v>0</v>
      </c>
      <c r="D245" s="113">
        <f>Beírás!$A$308</f>
        <v>0</v>
      </c>
      <c r="E245" s="109">
        <f>Beírás!G314</f>
        <v>0</v>
      </c>
    </row>
    <row r="246" spans="1:5" ht="6.75" customHeight="1">
      <c r="A246" s="110"/>
      <c r="B246" s="111"/>
      <c r="C246" s="112"/>
      <c r="D246" s="113"/>
      <c r="E246" s="109"/>
    </row>
    <row r="247" spans="1:5" ht="6.75" customHeight="1">
      <c r="A247" s="110" t="s">
        <v>142</v>
      </c>
      <c r="B247" s="111">
        <f>Beírás!A316</f>
        <v>0</v>
      </c>
      <c r="C247" s="112">
        <f>Beírás!B316</f>
        <v>0</v>
      </c>
      <c r="D247" s="113">
        <f>Beírás!$A$308</f>
        <v>0</v>
      </c>
      <c r="E247" s="109">
        <f>Beírás!G316</f>
        <v>0</v>
      </c>
    </row>
    <row r="248" spans="1:5" ht="6.75" customHeight="1">
      <c r="A248" s="110"/>
      <c r="B248" s="111"/>
      <c r="C248" s="112"/>
      <c r="D248" s="113"/>
      <c r="E248" s="109"/>
    </row>
    <row r="249" spans="1:5" ht="6.75" customHeight="1">
      <c r="A249" s="110" t="s">
        <v>143</v>
      </c>
      <c r="B249" s="111">
        <f>Beírás!A318</f>
        <v>0</v>
      </c>
      <c r="C249" s="112">
        <f>Beírás!B318</f>
        <v>0</v>
      </c>
      <c r="D249" s="113">
        <f>Beírás!$A$308</f>
        <v>0</v>
      </c>
      <c r="E249" s="109">
        <f>Beírás!G318</f>
        <v>0</v>
      </c>
    </row>
    <row r="250" spans="1:5" ht="6.75" customHeight="1">
      <c r="A250" s="110"/>
      <c r="B250" s="111"/>
      <c r="C250" s="112"/>
      <c r="D250" s="113"/>
      <c r="E250" s="109"/>
    </row>
    <row r="251" spans="1:5" ht="6.75" customHeight="1">
      <c r="A251" s="110" t="s">
        <v>144</v>
      </c>
      <c r="B251" s="111">
        <f>Beírás!A320</f>
        <v>0</v>
      </c>
      <c r="C251" s="112">
        <f>Beírás!B320</f>
        <v>0</v>
      </c>
      <c r="D251" s="113">
        <f>Beírás!$A$308</f>
        <v>0</v>
      </c>
      <c r="E251" s="109">
        <f>Beírás!G320</f>
        <v>0</v>
      </c>
    </row>
    <row r="252" spans="1:5" ht="6.75" customHeight="1">
      <c r="A252" s="110"/>
      <c r="B252" s="111"/>
      <c r="C252" s="112"/>
      <c r="D252" s="113"/>
      <c r="E252" s="109"/>
    </row>
    <row r="253" spans="1:5" ht="6.75" customHeight="1">
      <c r="A253" s="110" t="s">
        <v>145</v>
      </c>
      <c r="B253" s="111">
        <f>Beírás!A326</f>
        <v>0</v>
      </c>
      <c r="C253" s="112">
        <f>Beírás!B326</f>
        <v>0</v>
      </c>
      <c r="D253" s="113">
        <f>Beírás!$A$324</f>
        <v>0</v>
      </c>
      <c r="E253" s="109">
        <f>Beírás!G326</f>
        <v>0</v>
      </c>
    </row>
    <row r="254" spans="1:5" ht="6.75" customHeight="1">
      <c r="A254" s="110"/>
      <c r="B254" s="111"/>
      <c r="C254" s="112"/>
      <c r="D254" s="113"/>
      <c r="E254" s="109"/>
    </row>
    <row r="255" spans="1:5" ht="6.75" customHeight="1">
      <c r="A255" s="110" t="s">
        <v>146</v>
      </c>
      <c r="B255" s="111">
        <f>Beírás!A328</f>
        <v>0</v>
      </c>
      <c r="C255" s="112">
        <f>Beírás!B328</f>
        <v>0</v>
      </c>
      <c r="D255" s="113">
        <f>Beírás!$A$324</f>
        <v>0</v>
      </c>
      <c r="E255" s="109">
        <f>Beírás!G328</f>
        <v>0</v>
      </c>
    </row>
    <row r="256" spans="1:5" ht="6.75" customHeight="1">
      <c r="A256" s="110"/>
      <c r="B256" s="111"/>
      <c r="C256" s="112"/>
      <c r="D256" s="113"/>
      <c r="E256" s="109"/>
    </row>
    <row r="257" spans="1:5" ht="6.75" customHeight="1">
      <c r="A257" s="110" t="s">
        <v>147</v>
      </c>
      <c r="B257" s="111">
        <f>Beírás!A330</f>
        <v>0</v>
      </c>
      <c r="C257" s="112">
        <f>Beírás!B330</f>
        <v>0</v>
      </c>
      <c r="D257" s="113">
        <f>Beírás!$A$324</f>
        <v>0</v>
      </c>
      <c r="E257" s="109">
        <f>Beírás!G330</f>
        <v>0</v>
      </c>
    </row>
    <row r="258" spans="1:5" ht="6.75" customHeight="1">
      <c r="A258" s="110"/>
      <c r="B258" s="111"/>
      <c r="C258" s="112"/>
      <c r="D258" s="113"/>
      <c r="E258" s="109"/>
    </row>
    <row r="259" spans="1:5" ht="6.75" customHeight="1">
      <c r="A259" s="110" t="s">
        <v>148</v>
      </c>
      <c r="B259" s="111">
        <f>Beírás!A332</f>
        <v>0</v>
      </c>
      <c r="C259" s="112">
        <f>Beírás!B332</f>
        <v>0</v>
      </c>
      <c r="D259" s="113">
        <f>Beírás!$A$324</f>
        <v>0</v>
      </c>
      <c r="E259" s="109">
        <f>Beírás!G332</f>
        <v>0</v>
      </c>
    </row>
    <row r="260" spans="1:5" ht="6.75" customHeight="1">
      <c r="A260" s="110"/>
      <c r="B260" s="111"/>
      <c r="C260" s="112"/>
      <c r="D260" s="113"/>
      <c r="E260" s="109"/>
    </row>
    <row r="261" spans="1:5" ht="6.75" customHeight="1">
      <c r="A261" s="110" t="s">
        <v>149</v>
      </c>
      <c r="B261" s="111">
        <f>Beírás!A334</f>
        <v>0</v>
      </c>
      <c r="C261" s="112">
        <f>Beírás!B334</f>
        <v>0</v>
      </c>
      <c r="D261" s="113">
        <f>Beírás!$A$324</f>
        <v>0</v>
      </c>
      <c r="E261" s="109">
        <f>Beírás!G334</f>
        <v>0</v>
      </c>
    </row>
    <row r="262" spans="1:5" ht="6.75" customHeight="1">
      <c r="A262" s="110"/>
      <c r="B262" s="111"/>
      <c r="C262" s="112"/>
      <c r="D262" s="113"/>
      <c r="E262" s="109"/>
    </row>
    <row r="263" spans="1:5" ht="6.75" customHeight="1">
      <c r="A263" s="110" t="s">
        <v>150</v>
      </c>
      <c r="B263" s="111">
        <f>Beírás!A336</f>
        <v>0</v>
      </c>
      <c r="C263" s="112">
        <f>Beírás!B336</f>
        <v>0</v>
      </c>
      <c r="D263" s="113">
        <f>Beírás!$A$324</f>
        <v>0</v>
      </c>
      <c r="E263" s="109">
        <f>Beírás!G336</f>
        <v>0</v>
      </c>
    </row>
    <row r="264" spans="1:5" ht="6.75" customHeight="1">
      <c r="A264" s="110"/>
      <c r="B264" s="111"/>
      <c r="C264" s="112"/>
      <c r="D264" s="113"/>
      <c r="E264" s="109"/>
    </row>
    <row r="265" spans="1:5" ht="6.75" customHeight="1">
      <c r="A265" s="110" t="s">
        <v>151</v>
      </c>
      <c r="B265" s="111">
        <f>Beírás!A342</f>
        <v>0</v>
      </c>
      <c r="C265" s="112">
        <f>Beírás!B342</f>
        <v>0</v>
      </c>
      <c r="D265" s="113">
        <f>Beírás!$A$340</f>
        <v>0</v>
      </c>
      <c r="E265" s="109">
        <f>Beírás!G342</f>
        <v>0</v>
      </c>
    </row>
    <row r="266" spans="1:5" ht="6.75" customHeight="1">
      <c r="A266" s="110"/>
      <c r="B266" s="111"/>
      <c r="C266" s="112"/>
      <c r="D266" s="113"/>
      <c r="E266" s="109"/>
    </row>
    <row r="267" spans="1:5" ht="6.75" customHeight="1">
      <c r="A267" s="110" t="s">
        <v>152</v>
      </c>
      <c r="B267" s="111">
        <f>Beírás!A344</f>
        <v>0</v>
      </c>
      <c r="C267" s="112">
        <f>Beírás!B344</f>
        <v>0</v>
      </c>
      <c r="D267" s="113">
        <f>Beírás!$A$340</f>
        <v>0</v>
      </c>
      <c r="E267" s="109">
        <f>Beírás!G344</f>
        <v>0</v>
      </c>
    </row>
    <row r="268" spans="1:5" ht="6.75" customHeight="1">
      <c r="A268" s="110"/>
      <c r="B268" s="111"/>
      <c r="C268" s="112"/>
      <c r="D268" s="113"/>
      <c r="E268" s="109"/>
    </row>
    <row r="269" spans="1:5" ht="6.75" customHeight="1">
      <c r="A269" s="110" t="s">
        <v>153</v>
      </c>
      <c r="B269" s="111">
        <f>Beírás!A346</f>
        <v>0</v>
      </c>
      <c r="C269" s="112">
        <f>Beírás!B346</f>
        <v>0</v>
      </c>
      <c r="D269" s="113">
        <f>Beírás!$A$340</f>
        <v>0</v>
      </c>
      <c r="E269" s="109">
        <f>Beírás!G346</f>
        <v>0</v>
      </c>
    </row>
    <row r="270" spans="1:5" ht="6.75" customHeight="1">
      <c r="A270" s="110"/>
      <c r="B270" s="111"/>
      <c r="C270" s="112"/>
      <c r="D270" s="113"/>
      <c r="E270" s="109"/>
    </row>
    <row r="271" spans="1:5" ht="6.75" customHeight="1">
      <c r="A271" s="110" t="s">
        <v>154</v>
      </c>
      <c r="B271" s="111">
        <f>Beírás!A348</f>
        <v>0</v>
      </c>
      <c r="C271" s="112">
        <f>Beírás!B348</f>
        <v>0</v>
      </c>
      <c r="D271" s="113">
        <f>Beírás!$A$340</f>
        <v>0</v>
      </c>
      <c r="E271" s="109">
        <f>Beírás!G348</f>
        <v>0</v>
      </c>
    </row>
    <row r="272" spans="1:5" ht="6.75" customHeight="1">
      <c r="A272" s="110"/>
      <c r="B272" s="111"/>
      <c r="C272" s="112"/>
      <c r="D272" s="113"/>
      <c r="E272" s="109"/>
    </row>
    <row r="273" spans="1:5" ht="6.75" customHeight="1">
      <c r="A273" s="110" t="s">
        <v>155</v>
      </c>
      <c r="B273" s="111">
        <f>Beírás!A350</f>
        <v>0</v>
      </c>
      <c r="C273" s="112">
        <f>Beírás!B350</f>
        <v>0</v>
      </c>
      <c r="D273" s="113">
        <f>Beírás!$A$340</f>
        <v>0</v>
      </c>
      <c r="E273" s="109">
        <f>Beírás!G350</f>
        <v>0</v>
      </c>
    </row>
    <row r="274" spans="1:5" ht="6.75" customHeight="1">
      <c r="A274" s="110"/>
      <c r="B274" s="111"/>
      <c r="C274" s="112"/>
      <c r="D274" s="113"/>
      <c r="E274" s="109"/>
    </row>
    <row r="275" spans="1:5" ht="6.75" customHeight="1">
      <c r="A275" s="110" t="s">
        <v>156</v>
      </c>
      <c r="B275" s="111">
        <f>Beírás!A352</f>
        <v>0</v>
      </c>
      <c r="C275" s="112">
        <f>Beírás!B352</f>
        <v>0</v>
      </c>
      <c r="D275" s="113">
        <f>Beírás!$A$340</f>
        <v>0</v>
      </c>
      <c r="E275" s="109">
        <f>Beírás!G352</f>
        <v>0</v>
      </c>
    </row>
    <row r="276" spans="1:5" ht="6.75" customHeight="1">
      <c r="A276" s="110"/>
      <c r="B276" s="111"/>
      <c r="C276" s="112"/>
      <c r="D276" s="113"/>
      <c r="E276" s="109"/>
    </row>
    <row r="277" spans="1:5" ht="6.75" customHeight="1">
      <c r="A277" s="110" t="s">
        <v>157</v>
      </c>
      <c r="B277" s="111">
        <f>Beírás!A358</f>
        <v>0</v>
      </c>
      <c r="C277" s="112">
        <f>Beírás!B358</f>
        <v>0</v>
      </c>
      <c r="D277" s="113">
        <f>Beírás!$A$356</f>
        <v>0</v>
      </c>
      <c r="E277" s="109">
        <f>Beírás!G334</f>
        <v>0</v>
      </c>
    </row>
    <row r="278" spans="1:5" ht="6.75" customHeight="1">
      <c r="A278" s="110"/>
      <c r="B278" s="111"/>
      <c r="C278" s="112"/>
      <c r="D278" s="113"/>
      <c r="E278" s="109"/>
    </row>
    <row r="279" spans="1:5" ht="6.75" customHeight="1">
      <c r="A279" s="110" t="s">
        <v>158</v>
      </c>
      <c r="B279" s="111">
        <f>Beírás!A360</f>
        <v>0</v>
      </c>
      <c r="C279" s="112">
        <f>Beírás!B360</f>
        <v>0</v>
      </c>
      <c r="D279" s="113">
        <f>Beírás!$A$356</f>
        <v>0</v>
      </c>
      <c r="E279" s="109">
        <f>Beírás!G336</f>
        <v>0</v>
      </c>
    </row>
    <row r="280" spans="1:5" ht="6.75" customHeight="1">
      <c r="A280" s="110"/>
      <c r="B280" s="111"/>
      <c r="C280" s="112"/>
      <c r="D280" s="113"/>
      <c r="E280" s="109"/>
    </row>
    <row r="281" spans="1:5" ht="6.75" customHeight="1">
      <c r="A281" s="110" t="s">
        <v>159</v>
      </c>
      <c r="B281" s="111">
        <f>Beírás!A362</f>
        <v>0</v>
      </c>
      <c r="C281" s="112">
        <f>Beírás!B362</f>
        <v>0</v>
      </c>
      <c r="D281" s="113">
        <f>Beírás!$A$356</f>
        <v>0</v>
      </c>
      <c r="E281" s="109">
        <f>Beírás!G338</f>
        <v>0</v>
      </c>
    </row>
    <row r="282" spans="1:5" ht="6.75" customHeight="1">
      <c r="A282" s="110"/>
      <c r="B282" s="111"/>
      <c r="C282" s="112"/>
      <c r="D282" s="113"/>
      <c r="E282" s="109"/>
    </row>
    <row r="283" spans="1:5" ht="6.75" customHeight="1">
      <c r="A283" s="110" t="s">
        <v>160</v>
      </c>
      <c r="B283" s="111">
        <f>Beírás!A364</f>
        <v>0</v>
      </c>
      <c r="C283" s="112">
        <f>Beírás!B364</f>
        <v>0</v>
      </c>
      <c r="D283" s="113">
        <f>Beírás!$A$356</f>
        <v>0</v>
      </c>
      <c r="E283" s="109">
        <f>Beírás!G340</f>
        <v>0</v>
      </c>
    </row>
    <row r="284" spans="1:5" ht="6.75" customHeight="1">
      <c r="A284" s="110"/>
      <c r="B284" s="111"/>
      <c r="C284" s="112"/>
      <c r="D284" s="113"/>
      <c r="E284" s="109"/>
    </row>
    <row r="285" spans="1:5" ht="6.75" customHeight="1">
      <c r="A285" s="110" t="s">
        <v>161</v>
      </c>
      <c r="B285" s="111">
        <f>Beírás!A366</f>
        <v>0</v>
      </c>
      <c r="C285" s="112">
        <f>Beírás!B366</f>
        <v>0</v>
      </c>
      <c r="D285" s="113">
        <f>Beírás!$A$356</f>
        <v>0</v>
      </c>
      <c r="E285" s="109">
        <f>Beírás!G342</f>
        <v>0</v>
      </c>
    </row>
    <row r="286" spans="1:5" ht="6.75" customHeight="1">
      <c r="A286" s="110"/>
      <c r="B286" s="111"/>
      <c r="C286" s="112"/>
      <c r="D286" s="113"/>
      <c r="E286" s="109"/>
    </row>
    <row r="287" spans="1:5" ht="6.75" customHeight="1">
      <c r="A287" s="110" t="s">
        <v>162</v>
      </c>
      <c r="B287" s="111">
        <f>Beírás!A368</f>
        <v>0</v>
      </c>
      <c r="C287" s="112">
        <f>Beírás!B368</f>
        <v>0</v>
      </c>
      <c r="D287" s="113">
        <f>Beírás!$A$356</f>
        <v>0</v>
      </c>
      <c r="E287" s="109">
        <f>Beírás!G344</f>
        <v>0</v>
      </c>
    </row>
    <row r="288" spans="1:5" ht="6.75" customHeight="1">
      <c r="A288" s="110"/>
      <c r="B288" s="111"/>
      <c r="C288" s="112"/>
      <c r="D288" s="113"/>
      <c r="E288" s="109"/>
    </row>
    <row r="289" spans="1:5" ht="6.75" customHeight="1">
      <c r="A289" s="110" t="s">
        <v>165</v>
      </c>
      <c r="B289" s="111">
        <f>Beírás!A374</f>
        <v>0</v>
      </c>
      <c r="C289" s="112">
        <f>Beírás!B374</f>
        <v>0</v>
      </c>
      <c r="D289" s="113">
        <f>Beírás!$A$372</f>
        <v>0</v>
      </c>
      <c r="E289" s="109">
        <f>Beírás!G374</f>
        <v>0</v>
      </c>
    </row>
    <row r="290" spans="1:5" ht="6.75" customHeight="1">
      <c r="A290" s="110"/>
      <c r="B290" s="111"/>
      <c r="C290" s="112"/>
      <c r="D290" s="113"/>
      <c r="E290" s="109"/>
    </row>
    <row r="291" spans="1:5" ht="6.75" customHeight="1">
      <c r="A291" s="110" t="s">
        <v>166</v>
      </c>
      <c r="B291" s="111">
        <f>Beírás!A376</f>
        <v>0</v>
      </c>
      <c r="C291" s="112">
        <f>Beírás!B376</f>
        <v>0</v>
      </c>
      <c r="D291" s="113">
        <f>Beírás!$A$372</f>
        <v>0</v>
      </c>
      <c r="E291" s="109">
        <f>Beírás!G376</f>
        <v>0</v>
      </c>
    </row>
    <row r="292" spans="1:5" ht="6.75" customHeight="1">
      <c r="A292" s="110"/>
      <c r="B292" s="111"/>
      <c r="C292" s="112"/>
      <c r="D292" s="113"/>
      <c r="E292" s="109"/>
    </row>
    <row r="293" spans="1:5" ht="6.75" customHeight="1">
      <c r="A293" s="110" t="s">
        <v>167</v>
      </c>
      <c r="B293" s="111">
        <f>Beírás!A378</f>
        <v>0</v>
      </c>
      <c r="C293" s="112">
        <f>Beírás!B378</f>
        <v>0</v>
      </c>
      <c r="D293" s="113">
        <f>Beírás!$A$372</f>
        <v>0</v>
      </c>
      <c r="E293" s="109">
        <f>Beírás!G378</f>
        <v>0</v>
      </c>
    </row>
    <row r="294" spans="1:5" ht="6.75" customHeight="1">
      <c r="A294" s="110"/>
      <c r="B294" s="111"/>
      <c r="C294" s="112"/>
      <c r="D294" s="113"/>
      <c r="E294" s="109"/>
    </row>
    <row r="295" spans="1:5" ht="6.75" customHeight="1">
      <c r="A295" s="110" t="s">
        <v>168</v>
      </c>
      <c r="B295" s="111">
        <f>Beírás!A380</f>
        <v>0</v>
      </c>
      <c r="C295" s="112">
        <f>Beírás!B380</f>
        <v>0</v>
      </c>
      <c r="D295" s="113">
        <f>Beírás!$A$372</f>
        <v>0</v>
      </c>
      <c r="E295" s="109">
        <f>Beírás!G380</f>
        <v>0</v>
      </c>
    </row>
    <row r="296" spans="1:5" ht="6.75" customHeight="1">
      <c r="A296" s="110"/>
      <c r="B296" s="111"/>
      <c r="C296" s="112"/>
      <c r="D296" s="113"/>
      <c r="E296" s="109"/>
    </row>
    <row r="297" spans="1:5" ht="6.75" customHeight="1">
      <c r="A297" s="110" t="s">
        <v>169</v>
      </c>
      <c r="B297" s="111">
        <f>Beírás!A382</f>
        <v>0</v>
      </c>
      <c r="C297" s="112">
        <f>Beírás!B382</f>
        <v>0</v>
      </c>
      <c r="D297" s="113">
        <f>Beírás!$A$372</f>
        <v>0</v>
      </c>
      <c r="E297" s="109">
        <f>Beírás!G382</f>
        <v>0</v>
      </c>
    </row>
    <row r="298" spans="1:5" ht="6.75" customHeight="1">
      <c r="A298" s="110"/>
      <c r="B298" s="111"/>
      <c r="C298" s="112"/>
      <c r="D298" s="113"/>
      <c r="E298" s="109"/>
    </row>
    <row r="299" spans="1:5" ht="6.75" customHeight="1">
      <c r="A299" s="110" t="s">
        <v>170</v>
      </c>
      <c r="B299" s="111">
        <f>Beírás!A384</f>
        <v>0</v>
      </c>
      <c r="C299" s="112">
        <f>Beírás!B384</f>
        <v>0</v>
      </c>
      <c r="D299" s="113">
        <f>Beírás!$A$372</f>
        <v>0</v>
      </c>
      <c r="E299" s="109">
        <f>Beírás!G384</f>
        <v>0</v>
      </c>
    </row>
    <row r="300" spans="1:5" ht="6.75" customHeight="1">
      <c r="A300" s="110"/>
      <c r="B300" s="111"/>
      <c r="C300" s="112"/>
      <c r="D300" s="113"/>
      <c r="E300" s="109"/>
    </row>
    <row r="301" spans="1:5" ht="6.75" customHeight="1">
      <c r="A301" s="110" t="s">
        <v>171</v>
      </c>
      <c r="B301" s="111">
        <f>Beírás!A390</f>
        <v>0</v>
      </c>
      <c r="C301" s="112">
        <f>Beírás!B390</f>
        <v>0</v>
      </c>
      <c r="D301" s="113">
        <f>Beírás!$A$388</f>
        <v>0</v>
      </c>
      <c r="E301" s="109">
        <f>Beírás!G390</f>
        <v>0</v>
      </c>
    </row>
    <row r="302" spans="1:5" ht="6.75" customHeight="1">
      <c r="A302" s="110"/>
      <c r="B302" s="111"/>
      <c r="C302" s="112"/>
      <c r="D302" s="113"/>
      <c r="E302" s="109"/>
    </row>
    <row r="303" spans="1:5" ht="6.75" customHeight="1">
      <c r="A303" s="110" t="s">
        <v>172</v>
      </c>
      <c r="B303" s="111">
        <f>Beírás!A392</f>
        <v>0</v>
      </c>
      <c r="C303" s="112">
        <f>Beírás!B392</f>
        <v>0</v>
      </c>
      <c r="D303" s="113">
        <f>Beírás!$A$388</f>
        <v>0</v>
      </c>
      <c r="E303" s="109">
        <f>Beírás!G392</f>
        <v>0</v>
      </c>
    </row>
    <row r="304" spans="1:5" ht="6.75" customHeight="1">
      <c r="A304" s="110"/>
      <c r="B304" s="111"/>
      <c r="C304" s="112"/>
      <c r="D304" s="113"/>
      <c r="E304" s="109"/>
    </row>
    <row r="305" spans="1:5" ht="6.75" customHeight="1">
      <c r="A305" s="110" t="s">
        <v>173</v>
      </c>
      <c r="B305" s="111">
        <f>Beírás!A394</f>
        <v>0</v>
      </c>
      <c r="C305" s="112">
        <f>Beírás!B394</f>
        <v>0</v>
      </c>
      <c r="D305" s="113">
        <f>Beírás!$A$388</f>
        <v>0</v>
      </c>
      <c r="E305" s="109">
        <f>Beírás!G394</f>
        <v>0</v>
      </c>
    </row>
    <row r="306" spans="1:5" ht="6.75" customHeight="1">
      <c r="A306" s="110"/>
      <c r="B306" s="111"/>
      <c r="C306" s="112"/>
      <c r="D306" s="113"/>
      <c r="E306" s="109"/>
    </row>
    <row r="307" spans="1:5" ht="6.75" customHeight="1">
      <c r="A307" s="110" t="s">
        <v>174</v>
      </c>
      <c r="B307" s="111">
        <f>Beírás!A396</f>
        <v>0</v>
      </c>
      <c r="C307" s="112">
        <f>Beírás!B396</f>
        <v>0</v>
      </c>
      <c r="D307" s="113">
        <f>Beírás!$A$388</f>
        <v>0</v>
      </c>
      <c r="E307" s="109">
        <f>Beírás!G396</f>
        <v>0</v>
      </c>
    </row>
    <row r="308" spans="1:5" ht="6.75" customHeight="1">
      <c r="A308" s="110"/>
      <c r="B308" s="111"/>
      <c r="C308" s="112"/>
      <c r="D308" s="113"/>
      <c r="E308" s="109"/>
    </row>
    <row r="309" spans="1:5" ht="6.75" customHeight="1">
      <c r="A309" s="110" t="s">
        <v>175</v>
      </c>
      <c r="B309" s="111">
        <f>Beírás!A398</f>
        <v>0</v>
      </c>
      <c r="C309" s="112">
        <f>Beírás!B398</f>
        <v>0</v>
      </c>
      <c r="D309" s="113">
        <f>Beírás!$A$388</f>
        <v>0</v>
      </c>
      <c r="E309" s="109">
        <f>Beírás!G398</f>
        <v>0</v>
      </c>
    </row>
    <row r="310" spans="1:5" ht="6.75" customHeight="1">
      <c r="A310" s="110"/>
      <c r="B310" s="111"/>
      <c r="C310" s="112"/>
      <c r="D310" s="113"/>
      <c r="E310" s="109"/>
    </row>
    <row r="311" spans="1:5" ht="6.75" customHeight="1">
      <c r="A311" s="110" t="s">
        <v>176</v>
      </c>
      <c r="B311" s="111">
        <f>Beírás!A400</f>
        <v>0</v>
      </c>
      <c r="C311" s="112">
        <f>Beírás!B400</f>
        <v>0</v>
      </c>
      <c r="D311" s="113">
        <f>Beírás!$A$388</f>
        <v>0</v>
      </c>
      <c r="E311" s="109">
        <f>Beírás!G400</f>
        <v>0</v>
      </c>
    </row>
    <row r="312" spans="1:5" ht="6.75" customHeight="1">
      <c r="A312" s="110"/>
      <c r="B312" s="111"/>
      <c r="C312" s="112"/>
      <c r="D312" s="113"/>
      <c r="E312" s="109"/>
    </row>
    <row r="313" spans="1:5" ht="6.75" customHeight="1">
      <c r="A313" s="110" t="s">
        <v>177</v>
      </c>
      <c r="B313" s="111">
        <f>Beírás!A406</f>
        <v>0</v>
      </c>
      <c r="C313" s="112">
        <f>Beírás!B406</f>
        <v>0</v>
      </c>
      <c r="D313" s="113">
        <f>Beírás!$A$404</f>
        <v>0</v>
      </c>
      <c r="E313" s="109">
        <f>Beírás!G406</f>
        <v>0</v>
      </c>
    </row>
    <row r="314" spans="1:5" ht="6.75" customHeight="1">
      <c r="A314" s="110"/>
      <c r="B314" s="111"/>
      <c r="C314" s="112"/>
      <c r="D314" s="113"/>
      <c r="E314" s="109"/>
    </row>
    <row r="315" spans="1:5" ht="6.75" customHeight="1">
      <c r="A315" s="110" t="s">
        <v>178</v>
      </c>
      <c r="B315" s="111">
        <f>Beírás!A408</f>
        <v>0</v>
      </c>
      <c r="C315" s="112">
        <f>Beírás!B408</f>
        <v>0</v>
      </c>
      <c r="D315" s="113">
        <f>Beírás!$A$404</f>
        <v>0</v>
      </c>
      <c r="E315" s="109">
        <f>Beírás!G408</f>
        <v>0</v>
      </c>
    </row>
    <row r="316" spans="1:5" ht="6.75" customHeight="1">
      <c r="A316" s="110"/>
      <c r="B316" s="111"/>
      <c r="C316" s="112"/>
      <c r="D316" s="113"/>
      <c r="E316" s="109"/>
    </row>
    <row r="317" spans="1:5" ht="6.75" customHeight="1">
      <c r="A317" s="110" t="s">
        <v>179</v>
      </c>
      <c r="B317" s="111">
        <f>Beírás!A410</f>
        <v>0</v>
      </c>
      <c r="C317" s="112">
        <f>Beírás!B410</f>
        <v>0</v>
      </c>
      <c r="D317" s="113">
        <f>Beírás!$A$404</f>
        <v>0</v>
      </c>
      <c r="E317" s="109">
        <f>Beírás!G410</f>
        <v>0</v>
      </c>
    </row>
    <row r="318" spans="1:5" ht="6.75" customHeight="1">
      <c r="A318" s="110"/>
      <c r="B318" s="111"/>
      <c r="C318" s="112"/>
      <c r="D318" s="113"/>
      <c r="E318" s="109"/>
    </row>
    <row r="319" spans="1:5" ht="6.75" customHeight="1">
      <c r="A319" s="110" t="s">
        <v>180</v>
      </c>
      <c r="B319" s="111">
        <f>Beírás!A412</f>
        <v>0</v>
      </c>
      <c r="C319" s="112">
        <f>Beírás!B412</f>
        <v>0</v>
      </c>
      <c r="D319" s="113">
        <f>Beírás!$A$404</f>
        <v>0</v>
      </c>
      <c r="E319" s="109">
        <f>Beírás!G412</f>
        <v>0</v>
      </c>
    </row>
    <row r="320" spans="1:5" ht="6.75" customHeight="1">
      <c r="A320" s="110"/>
      <c r="B320" s="111"/>
      <c r="C320" s="112"/>
      <c r="D320" s="113"/>
      <c r="E320" s="109"/>
    </row>
    <row r="321" spans="1:5" ht="6.75" customHeight="1">
      <c r="A321" s="110" t="s">
        <v>181</v>
      </c>
      <c r="B321" s="111">
        <f>Beírás!A414</f>
        <v>0</v>
      </c>
      <c r="C321" s="112">
        <f>Beírás!B414</f>
        <v>0</v>
      </c>
      <c r="D321" s="113">
        <f>Beírás!$A$404</f>
        <v>0</v>
      </c>
      <c r="E321" s="109">
        <f>Beírás!G414</f>
        <v>0</v>
      </c>
    </row>
    <row r="322" spans="1:5" ht="6.75" customHeight="1">
      <c r="A322" s="110"/>
      <c r="B322" s="111"/>
      <c r="C322" s="112"/>
      <c r="D322" s="113"/>
      <c r="E322" s="109"/>
    </row>
    <row r="323" spans="1:5" ht="6.75" customHeight="1">
      <c r="A323" s="110" t="s">
        <v>182</v>
      </c>
      <c r="B323" s="111">
        <f>Beírás!A416</f>
        <v>0</v>
      </c>
      <c r="C323" s="112">
        <f>Beírás!B416</f>
        <v>0</v>
      </c>
      <c r="D323" s="113">
        <f>Beírás!$A$404</f>
        <v>0</v>
      </c>
      <c r="E323" s="109">
        <f>Beírás!G416</f>
        <v>0</v>
      </c>
    </row>
    <row r="324" spans="1:5" ht="6.75" customHeight="1">
      <c r="A324" s="110"/>
      <c r="B324" s="111"/>
      <c r="C324" s="112"/>
      <c r="D324" s="113"/>
      <c r="E324" s="109"/>
    </row>
  </sheetData>
  <sheetProtection/>
  <mergeCells count="806">
    <mergeCell ref="E285:E286"/>
    <mergeCell ref="A287:A288"/>
    <mergeCell ref="B287:B288"/>
    <mergeCell ref="C287:C288"/>
    <mergeCell ref="D287:D288"/>
    <mergeCell ref="E287:E288"/>
    <mergeCell ref="A285:A286"/>
    <mergeCell ref="B285:B286"/>
    <mergeCell ref="C285:C286"/>
    <mergeCell ref="D285:D286"/>
    <mergeCell ref="E281:E282"/>
    <mergeCell ref="A283:A284"/>
    <mergeCell ref="B283:B284"/>
    <mergeCell ref="C283:C284"/>
    <mergeCell ref="D283:D284"/>
    <mergeCell ref="E283:E284"/>
    <mergeCell ref="A281:A282"/>
    <mergeCell ref="B281:B282"/>
    <mergeCell ref="C281:C282"/>
    <mergeCell ref="D281:D282"/>
    <mergeCell ref="E277:E278"/>
    <mergeCell ref="A279:A280"/>
    <mergeCell ref="B279:B280"/>
    <mergeCell ref="C279:C280"/>
    <mergeCell ref="D279:D280"/>
    <mergeCell ref="E279:E280"/>
    <mergeCell ref="A277:A278"/>
    <mergeCell ref="B277:B278"/>
    <mergeCell ref="C277:C278"/>
    <mergeCell ref="D277:D278"/>
    <mergeCell ref="E273:E274"/>
    <mergeCell ref="A275:A276"/>
    <mergeCell ref="B275:B276"/>
    <mergeCell ref="C275:C276"/>
    <mergeCell ref="D275:D276"/>
    <mergeCell ref="E275:E276"/>
    <mergeCell ref="A273:A274"/>
    <mergeCell ref="B273:B274"/>
    <mergeCell ref="C273:C274"/>
    <mergeCell ref="D273:D274"/>
    <mergeCell ref="E269:E270"/>
    <mergeCell ref="A271:A272"/>
    <mergeCell ref="B271:B272"/>
    <mergeCell ref="C271:C272"/>
    <mergeCell ref="D271:D272"/>
    <mergeCell ref="E271:E272"/>
    <mergeCell ref="A269:A270"/>
    <mergeCell ref="B269:B270"/>
    <mergeCell ref="C269:C270"/>
    <mergeCell ref="D269:D270"/>
    <mergeCell ref="E265:E266"/>
    <mergeCell ref="A267:A268"/>
    <mergeCell ref="B267:B268"/>
    <mergeCell ref="C267:C268"/>
    <mergeCell ref="D267:D268"/>
    <mergeCell ref="E267:E268"/>
    <mergeCell ref="A265:A266"/>
    <mergeCell ref="B265:B266"/>
    <mergeCell ref="C265:C266"/>
    <mergeCell ref="D265:D266"/>
    <mergeCell ref="E261:E262"/>
    <mergeCell ref="A263:A264"/>
    <mergeCell ref="B263:B264"/>
    <mergeCell ref="C263:C264"/>
    <mergeCell ref="D263:D264"/>
    <mergeCell ref="E263:E264"/>
    <mergeCell ref="A261:A262"/>
    <mergeCell ref="B261:B262"/>
    <mergeCell ref="C261:C262"/>
    <mergeCell ref="D261:D262"/>
    <mergeCell ref="E257:E258"/>
    <mergeCell ref="A259:A260"/>
    <mergeCell ref="B259:B260"/>
    <mergeCell ref="C259:C260"/>
    <mergeCell ref="D259:D260"/>
    <mergeCell ref="E259:E260"/>
    <mergeCell ref="A257:A258"/>
    <mergeCell ref="B257:B258"/>
    <mergeCell ref="C257:C258"/>
    <mergeCell ref="D257:D258"/>
    <mergeCell ref="E253:E254"/>
    <mergeCell ref="A255:A256"/>
    <mergeCell ref="B255:B256"/>
    <mergeCell ref="C255:C256"/>
    <mergeCell ref="D255:D256"/>
    <mergeCell ref="E255:E256"/>
    <mergeCell ref="A253:A254"/>
    <mergeCell ref="B253:B254"/>
    <mergeCell ref="C253:C254"/>
    <mergeCell ref="D253:D254"/>
    <mergeCell ref="E249:E250"/>
    <mergeCell ref="A251:A252"/>
    <mergeCell ref="B251:B252"/>
    <mergeCell ref="C251:C252"/>
    <mergeCell ref="D251:D252"/>
    <mergeCell ref="E251:E252"/>
    <mergeCell ref="A249:A250"/>
    <mergeCell ref="B249:B250"/>
    <mergeCell ref="C249:C250"/>
    <mergeCell ref="D249:D250"/>
    <mergeCell ref="E245:E246"/>
    <mergeCell ref="A247:A248"/>
    <mergeCell ref="B247:B248"/>
    <mergeCell ref="C247:C248"/>
    <mergeCell ref="D247:D248"/>
    <mergeCell ref="E247:E248"/>
    <mergeCell ref="A245:A246"/>
    <mergeCell ref="B245:B246"/>
    <mergeCell ref="C245:C246"/>
    <mergeCell ref="D245:D246"/>
    <mergeCell ref="E241:E242"/>
    <mergeCell ref="A243:A244"/>
    <mergeCell ref="B243:B244"/>
    <mergeCell ref="C243:C244"/>
    <mergeCell ref="D243:D244"/>
    <mergeCell ref="E243:E244"/>
    <mergeCell ref="A241:A242"/>
    <mergeCell ref="B241:B242"/>
    <mergeCell ref="C241:C242"/>
    <mergeCell ref="D241:D242"/>
    <mergeCell ref="E237:E238"/>
    <mergeCell ref="A239:A240"/>
    <mergeCell ref="B239:B240"/>
    <mergeCell ref="C239:C240"/>
    <mergeCell ref="D239:D240"/>
    <mergeCell ref="E239:E240"/>
    <mergeCell ref="A237:A238"/>
    <mergeCell ref="B237:B238"/>
    <mergeCell ref="C237:C238"/>
    <mergeCell ref="D237:D238"/>
    <mergeCell ref="E217:E218"/>
    <mergeCell ref="A219:A220"/>
    <mergeCell ref="B219:B220"/>
    <mergeCell ref="C219:C220"/>
    <mergeCell ref="D219:D220"/>
    <mergeCell ref="E219:E220"/>
    <mergeCell ref="A217:A218"/>
    <mergeCell ref="B217:B218"/>
    <mergeCell ref="C217:C218"/>
    <mergeCell ref="D217:D218"/>
    <mergeCell ref="E221:E222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21:D222"/>
    <mergeCell ref="E225:E226"/>
    <mergeCell ref="A227:A228"/>
    <mergeCell ref="B227:B228"/>
    <mergeCell ref="C227:C228"/>
    <mergeCell ref="D227:D228"/>
    <mergeCell ref="E227:E228"/>
    <mergeCell ref="A225:A226"/>
    <mergeCell ref="B225:B226"/>
    <mergeCell ref="C225:C226"/>
    <mergeCell ref="D225:D226"/>
    <mergeCell ref="E229:E230"/>
    <mergeCell ref="A231:A232"/>
    <mergeCell ref="B231:B232"/>
    <mergeCell ref="C231:C232"/>
    <mergeCell ref="D231:D232"/>
    <mergeCell ref="E231:E232"/>
    <mergeCell ref="A229:A230"/>
    <mergeCell ref="B229:B230"/>
    <mergeCell ref="C229:C230"/>
    <mergeCell ref="D229:D230"/>
    <mergeCell ref="E233:E234"/>
    <mergeCell ref="A235:A236"/>
    <mergeCell ref="B235:B236"/>
    <mergeCell ref="C235:C236"/>
    <mergeCell ref="D235:D236"/>
    <mergeCell ref="E235:E236"/>
    <mergeCell ref="A233:A234"/>
    <mergeCell ref="B233:B234"/>
    <mergeCell ref="C233:C234"/>
    <mergeCell ref="D233:D234"/>
    <mergeCell ref="B213:B214"/>
    <mergeCell ref="C213:C214"/>
    <mergeCell ref="D213:D214"/>
    <mergeCell ref="E213:E214"/>
    <mergeCell ref="B215:B216"/>
    <mergeCell ref="C215:C216"/>
    <mergeCell ref="D215:D216"/>
    <mergeCell ref="E215:E216"/>
    <mergeCell ref="B209:B210"/>
    <mergeCell ref="C209:C210"/>
    <mergeCell ref="D209:D210"/>
    <mergeCell ref="E209:E210"/>
    <mergeCell ref="B211:B212"/>
    <mergeCell ref="C211:C212"/>
    <mergeCell ref="D211:D212"/>
    <mergeCell ref="E211:E212"/>
    <mergeCell ref="B205:B206"/>
    <mergeCell ref="C205:C206"/>
    <mergeCell ref="D205:D206"/>
    <mergeCell ref="E205:E206"/>
    <mergeCell ref="B207:B208"/>
    <mergeCell ref="C207:C208"/>
    <mergeCell ref="D207:D208"/>
    <mergeCell ref="E207:E208"/>
    <mergeCell ref="C201:C202"/>
    <mergeCell ref="D201:D202"/>
    <mergeCell ref="E201:E202"/>
    <mergeCell ref="B203:B204"/>
    <mergeCell ref="C203:C204"/>
    <mergeCell ref="D203:D204"/>
    <mergeCell ref="E203:E204"/>
    <mergeCell ref="C197:C198"/>
    <mergeCell ref="D197:D198"/>
    <mergeCell ref="E197:E198"/>
    <mergeCell ref="B199:B200"/>
    <mergeCell ref="C199:C200"/>
    <mergeCell ref="D199:D200"/>
    <mergeCell ref="E199:E200"/>
    <mergeCell ref="C193:C194"/>
    <mergeCell ref="D193:D194"/>
    <mergeCell ref="E193:E194"/>
    <mergeCell ref="B195:B196"/>
    <mergeCell ref="C195:C196"/>
    <mergeCell ref="D195:D196"/>
    <mergeCell ref="E195:E196"/>
    <mergeCell ref="C189:C190"/>
    <mergeCell ref="D189:D190"/>
    <mergeCell ref="E189:E190"/>
    <mergeCell ref="B191:B192"/>
    <mergeCell ref="C191:C192"/>
    <mergeCell ref="D191:D192"/>
    <mergeCell ref="E191:E192"/>
    <mergeCell ref="C185:C186"/>
    <mergeCell ref="D185:D186"/>
    <mergeCell ref="E185:E186"/>
    <mergeCell ref="B187:B188"/>
    <mergeCell ref="C187:C188"/>
    <mergeCell ref="D187:D188"/>
    <mergeCell ref="E187:E188"/>
    <mergeCell ref="A211:A212"/>
    <mergeCell ref="A213:A214"/>
    <mergeCell ref="A215:A216"/>
    <mergeCell ref="B181:B182"/>
    <mergeCell ref="B183:B184"/>
    <mergeCell ref="B185:B186"/>
    <mergeCell ref="B189:B190"/>
    <mergeCell ref="B193:B194"/>
    <mergeCell ref="B197:B198"/>
    <mergeCell ref="B201:B202"/>
    <mergeCell ref="A199:A200"/>
    <mergeCell ref="A201:A202"/>
    <mergeCell ref="A203:A204"/>
    <mergeCell ref="A205:A206"/>
    <mergeCell ref="A207:A208"/>
    <mergeCell ref="A209:A210"/>
    <mergeCell ref="A187:A188"/>
    <mergeCell ref="A189:A190"/>
    <mergeCell ref="A191:A192"/>
    <mergeCell ref="A193:A194"/>
    <mergeCell ref="A195:A196"/>
    <mergeCell ref="A197:A198"/>
    <mergeCell ref="A1:E1"/>
    <mergeCell ref="A181:A182"/>
    <mergeCell ref="A183:A184"/>
    <mergeCell ref="A185:A186"/>
    <mergeCell ref="C181:C182"/>
    <mergeCell ref="D181:D182"/>
    <mergeCell ref="E181:E182"/>
    <mergeCell ref="C183:C184"/>
    <mergeCell ref="D183:D184"/>
    <mergeCell ref="E183:E184"/>
    <mergeCell ref="A3:A4"/>
    <mergeCell ref="A5:A6"/>
    <mergeCell ref="A7:A8"/>
    <mergeCell ref="A11:A12"/>
    <mergeCell ref="B3:B4"/>
    <mergeCell ref="B5:B6"/>
    <mergeCell ref="B7:B8"/>
    <mergeCell ref="B9:B10"/>
    <mergeCell ref="A9:A10"/>
    <mergeCell ref="B11:B12"/>
    <mergeCell ref="C3:C4"/>
    <mergeCell ref="E3:E4"/>
    <mergeCell ref="C5:C6"/>
    <mergeCell ref="E5:E6"/>
    <mergeCell ref="D3:D4"/>
    <mergeCell ref="D5:D6"/>
    <mergeCell ref="B13:B14"/>
    <mergeCell ref="D11:D12"/>
    <mergeCell ref="D13:D14"/>
    <mergeCell ref="C7:C8"/>
    <mergeCell ref="E7:E8"/>
    <mergeCell ref="C9:C10"/>
    <mergeCell ref="E9:E10"/>
    <mergeCell ref="D7:D8"/>
    <mergeCell ref="D9:D10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9:A100"/>
    <mergeCell ref="B99:B100"/>
    <mergeCell ref="C99:C100"/>
    <mergeCell ref="E99:E100"/>
    <mergeCell ref="D99:D100"/>
    <mergeCell ref="A97:A98"/>
    <mergeCell ref="B97:B98"/>
    <mergeCell ref="C97:C98"/>
    <mergeCell ref="E97:E98"/>
    <mergeCell ref="D97:D98"/>
    <mergeCell ref="A103:A104"/>
    <mergeCell ref="B103:B104"/>
    <mergeCell ref="C103:C104"/>
    <mergeCell ref="E103:E104"/>
    <mergeCell ref="D103:D104"/>
    <mergeCell ref="A101:A102"/>
    <mergeCell ref="B101:B102"/>
    <mergeCell ref="C101:C102"/>
    <mergeCell ref="E101:E102"/>
    <mergeCell ref="D101:D102"/>
    <mergeCell ref="A107:A108"/>
    <mergeCell ref="B107:B108"/>
    <mergeCell ref="C107:C108"/>
    <mergeCell ref="E107:E108"/>
    <mergeCell ref="D107:D108"/>
    <mergeCell ref="A105:A106"/>
    <mergeCell ref="B105:B106"/>
    <mergeCell ref="C105:C106"/>
    <mergeCell ref="E105:E106"/>
    <mergeCell ref="D105:D106"/>
    <mergeCell ref="A111:A112"/>
    <mergeCell ref="B111:B112"/>
    <mergeCell ref="C111:C112"/>
    <mergeCell ref="E111:E112"/>
    <mergeCell ref="D111:D112"/>
    <mergeCell ref="A109:A110"/>
    <mergeCell ref="B109:B110"/>
    <mergeCell ref="C109:C110"/>
    <mergeCell ref="E109:E110"/>
    <mergeCell ref="D109:D110"/>
    <mergeCell ref="E117:E118"/>
    <mergeCell ref="A113:A114"/>
    <mergeCell ref="B113:B114"/>
    <mergeCell ref="C113:C114"/>
    <mergeCell ref="E113:E114"/>
    <mergeCell ref="D113:D114"/>
    <mergeCell ref="A117:A118"/>
    <mergeCell ref="D115:D116"/>
    <mergeCell ref="D117:D118"/>
    <mergeCell ref="A141:A142"/>
    <mergeCell ref="B141:B142"/>
    <mergeCell ref="C141:C142"/>
    <mergeCell ref="E141:E142"/>
    <mergeCell ref="A115:A116"/>
    <mergeCell ref="B115:B116"/>
    <mergeCell ref="C115:C116"/>
    <mergeCell ref="E115:E116"/>
    <mergeCell ref="B117:B118"/>
    <mergeCell ref="C117:C118"/>
    <mergeCell ref="A129:A130"/>
    <mergeCell ref="A133:A134"/>
    <mergeCell ref="A137:A138"/>
    <mergeCell ref="A135:A136"/>
    <mergeCell ref="A123:A124"/>
    <mergeCell ref="A131:A132"/>
    <mergeCell ref="A127:A128"/>
    <mergeCell ref="A119:A120"/>
    <mergeCell ref="B119:B120"/>
    <mergeCell ref="C119:C120"/>
    <mergeCell ref="E119:E120"/>
    <mergeCell ref="A121:A122"/>
    <mergeCell ref="A125:A126"/>
    <mergeCell ref="B121:B122"/>
    <mergeCell ref="C121:C122"/>
    <mergeCell ref="E121:E122"/>
    <mergeCell ref="B123:B124"/>
    <mergeCell ref="C123:C124"/>
    <mergeCell ref="E123:E124"/>
    <mergeCell ref="D123:D124"/>
    <mergeCell ref="B131:B132"/>
    <mergeCell ref="C131:C132"/>
    <mergeCell ref="E131:E132"/>
    <mergeCell ref="B125:B126"/>
    <mergeCell ref="C125:C126"/>
    <mergeCell ref="E125:E126"/>
    <mergeCell ref="B127:B128"/>
    <mergeCell ref="C127:C128"/>
    <mergeCell ref="E127:E128"/>
    <mergeCell ref="D125:D126"/>
    <mergeCell ref="B135:B136"/>
    <mergeCell ref="B129:B130"/>
    <mergeCell ref="C129:C130"/>
    <mergeCell ref="E129:E130"/>
    <mergeCell ref="C135:C136"/>
    <mergeCell ref="E135:E136"/>
    <mergeCell ref="D129:D130"/>
    <mergeCell ref="D131:D132"/>
    <mergeCell ref="D133:D134"/>
    <mergeCell ref="D135:D136"/>
    <mergeCell ref="E143:E144"/>
    <mergeCell ref="B133:B134"/>
    <mergeCell ref="C133:C134"/>
    <mergeCell ref="E133:E134"/>
    <mergeCell ref="B139:B140"/>
    <mergeCell ref="C139:C140"/>
    <mergeCell ref="E139:E140"/>
    <mergeCell ref="B137:B138"/>
    <mergeCell ref="C137:C138"/>
    <mergeCell ref="E137:E138"/>
    <mergeCell ref="A145:A146"/>
    <mergeCell ref="A147:A148"/>
    <mergeCell ref="A149:A150"/>
    <mergeCell ref="B145:B146"/>
    <mergeCell ref="D137:D138"/>
    <mergeCell ref="D139:D140"/>
    <mergeCell ref="A139:A140"/>
    <mergeCell ref="B143:B144"/>
    <mergeCell ref="C143:C144"/>
    <mergeCell ref="A143:A144"/>
    <mergeCell ref="B147:B148"/>
    <mergeCell ref="B149:B150"/>
    <mergeCell ref="B151:B152"/>
    <mergeCell ref="C145:C146"/>
    <mergeCell ref="C147:C148"/>
    <mergeCell ref="C149:C150"/>
    <mergeCell ref="C151:C152"/>
    <mergeCell ref="E157:E158"/>
    <mergeCell ref="E159:E160"/>
    <mergeCell ref="C153:C154"/>
    <mergeCell ref="C155:C156"/>
    <mergeCell ref="C157:C158"/>
    <mergeCell ref="C159:C160"/>
    <mergeCell ref="D155:D156"/>
    <mergeCell ref="D153:D154"/>
    <mergeCell ref="E161:E162"/>
    <mergeCell ref="E163:E164"/>
    <mergeCell ref="E165:E166"/>
    <mergeCell ref="E167:E168"/>
    <mergeCell ref="E145:E146"/>
    <mergeCell ref="E147:E148"/>
    <mergeCell ref="E149:E150"/>
    <mergeCell ref="E151:E152"/>
    <mergeCell ref="E153:E154"/>
    <mergeCell ref="E155:E156"/>
    <mergeCell ref="A165:A166"/>
    <mergeCell ref="A167:A168"/>
    <mergeCell ref="C165:C166"/>
    <mergeCell ref="C167:C168"/>
    <mergeCell ref="B167:B168"/>
    <mergeCell ref="B165:B166"/>
    <mergeCell ref="A163:A164"/>
    <mergeCell ref="C161:C162"/>
    <mergeCell ref="C163:C164"/>
    <mergeCell ref="B159:B160"/>
    <mergeCell ref="B161:B162"/>
    <mergeCell ref="B163:B164"/>
    <mergeCell ref="A159:A160"/>
    <mergeCell ref="A161:A162"/>
    <mergeCell ref="A153:A154"/>
    <mergeCell ref="A155:A156"/>
    <mergeCell ref="A157:A158"/>
    <mergeCell ref="B153:B154"/>
    <mergeCell ref="B155:B156"/>
    <mergeCell ref="B157:B158"/>
    <mergeCell ref="A151:A152"/>
    <mergeCell ref="D119:D120"/>
    <mergeCell ref="D121:D122"/>
    <mergeCell ref="D127:D128"/>
    <mergeCell ref="D149:D150"/>
    <mergeCell ref="D151:D152"/>
    <mergeCell ref="D141:D142"/>
    <mergeCell ref="D143:D144"/>
    <mergeCell ref="D145:D146"/>
    <mergeCell ref="D147:D148"/>
    <mergeCell ref="D165:D166"/>
    <mergeCell ref="D167:D168"/>
    <mergeCell ref="D157:D158"/>
    <mergeCell ref="D159:D160"/>
    <mergeCell ref="D161:D162"/>
    <mergeCell ref="D163:D16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61:E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5:E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9:E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73:E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289:E290"/>
    <mergeCell ref="A291:A292"/>
    <mergeCell ref="B291:B292"/>
    <mergeCell ref="C291:C292"/>
    <mergeCell ref="D291:D292"/>
    <mergeCell ref="E291:E292"/>
    <mergeCell ref="A289:A290"/>
    <mergeCell ref="B289:B290"/>
    <mergeCell ref="C289:C290"/>
    <mergeCell ref="D289:D290"/>
    <mergeCell ref="E293:E294"/>
    <mergeCell ref="A295:A296"/>
    <mergeCell ref="B295:B296"/>
    <mergeCell ref="C295:C296"/>
    <mergeCell ref="D295:D296"/>
    <mergeCell ref="E295:E296"/>
    <mergeCell ref="A293:A294"/>
    <mergeCell ref="B293:B294"/>
    <mergeCell ref="C293:C294"/>
    <mergeCell ref="D293:D294"/>
    <mergeCell ref="E297:E298"/>
    <mergeCell ref="A299:A300"/>
    <mergeCell ref="B299:B300"/>
    <mergeCell ref="C299:C300"/>
    <mergeCell ref="D299:D300"/>
    <mergeCell ref="E299:E300"/>
    <mergeCell ref="A297:A298"/>
    <mergeCell ref="B297:B298"/>
    <mergeCell ref="C297:C298"/>
    <mergeCell ref="D297:D298"/>
    <mergeCell ref="E301:E302"/>
    <mergeCell ref="A303:A304"/>
    <mergeCell ref="B303:B304"/>
    <mergeCell ref="C303:C304"/>
    <mergeCell ref="D303:D304"/>
    <mergeCell ref="E303:E304"/>
    <mergeCell ref="A301:A302"/>
    <mergeCell ref="B301:B302"/>
    <mergeCell ref="C301:C302"/>
    <mergeCell ref="D301:D302"/>
    <mergeCell ref="E305:E306"/>
    <mergeCell ref="A307:A308"/>
    <mergeCell ref="B307:B308"/>
    <mergeCell ref="C307:C308"/>
    <mergeCell ref="D307:D308"/>
    <mergeCell ref="E307:E308"/>
    <mergeCell ref="A305:A306"/>
    <mergeCell ref="B305:B306"/>
    <mergeCell ref="C305:C306"/>
    <mergeCell ref="D305:D306"/>
    <mergeCell ref="E309:E310"/>
    <mergeCell ref="A311:A312"/>
    <mergeCell ref="B311:B312"/>
    <mergeCell ref="C311:C312"/>
    <mergeCell ref="D311:D312"/>
    <mergeCell ref="E311:E312"/>
    <mergeCell ref="A309:A310"/>
    <mergeCell ref="B309:B310"/>
    <mergeCell ref="C309:C310"/>
    <mergeCell ref="D309:D310"/>
    <mergeCell ref="E313:E314"/>
    <mergeCell ref="A315:A316"/>
    <mergeCell ref="B315:B316"/>
    <mergeCell ref="C315:C316"/>
    <mergeCell ref="D315:D316"/>
    <mergeCell ref="E315:E316"/>
    <mergeCell ref="A313:A314"/>
    <mergeCell ref="B313:B314"/>
    <mergeCell ref="C313:C314"/>
    <mergeCell ref="D313:D314"/>
    <mergeCell ref="E317:E318"/>
    <mergeCell ref="A319:A320"/>
    <mergeCell ref="B319:B320"/>
    <mergeCell ref="C319:C320"/>
    <mergeCell ref="D319:D320"/>
    <mergeCell ref="E319:E320"/>
    <mergeCell ref="A317:A318"/>
    <mergeCell ref="B317:B318"/>
    <mergeCell ref="C317:C318"/>
    <mergeCell ref="D317:D318"/>
    <mergeCell ref="E321:E322"/>
    <mergeCell ref="A323:A324"/>
    <mergeCell ref="B323:B324"/>
    <mergeCell ref="C323:C324"/>
    <mergeCell ref="D323:D324"/>
    <mergeCell ref="E323:E324"/>
    <mergeCell ref="A321:A322"/>
    <mergeCell ref="B321:B322"/>
    <mergeCell ref="C321:C322"/>
    <mergeCell ref="D321:D322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6" r:id="rId1"/>
  <rowBreaks count="1" manualBreakCount="1">
    <brk id="154" max="255" man="1"/>
  </rowBreaks>
  <ignoredErrors>
    <ignoredError sqref="B183:C183 B187:C187 B189 C191 E183 E187 E191 E193 C193 B63 B219 B227:C227 E227 B299:C2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2013-05-14T10:59:25Z</cp:lastPrinted>
  <dcterms:created xsi:type="dcterms:W3CDTF">2007-07-12T16:23:19Z</dcterms:created>
  <dcterms:modified xsi:type="dcterms:W3CDTF">2018-05-08T12:00:34Z</dcterms:modified>
  <cp:category/>
  <cp:version/>
  <cp:contentType/>
  <cp:contentStatus/>
</cp:coreProperties>
</file>